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12660" activeTab="0"/>
  </bookViews>
  <sheets>
    <sheet name="RAM" sheetId="1" r:id="rId1"/>
    <sheet name="Assembler" sheetId="2" r:id="rId2"/>
  </sheets>
  <definedNames>
    <definedName name="acc">'RAM'!$I$12</definedName>
    <definedName name="ak">'RAM'!$B$4</definedName>
    <definedName name="akt">'RAM'!$B$3</definedName>
    <definedName name="aktkod">'RAM'!$E$3</definedName>
    <definedName name="do">'RAM'!$C$6</definedName>
    <definedName name="hova">'RAM'!$C$7</definedName>
    <definedName name="kod">'Assembler'!$B$2:$B$28</definedName>
    <definedName name="LDA">'RAM'!#REF!</definedName>
    <definedName name="mem">'RAM'!$C$8</definedName>
    <definedName name="op">'RAM'!$C$3</definedName>
    <definedName name="op2">'RAM'!$C$4</definedName>
    <definedName name="op3">'RAM'!$C$5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<sst xmlns="http://schemas.openxmlformats.org/spreadsheetml/2006/main" count="381" uniqueCount="147">
  <si>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</si>
  <si>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</si>
  <si>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</si>
  <si>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</si>
  <si>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</si>
  <si>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</si>
  <si>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</si>
  <si>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</si>
  <si>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</si>
  <si>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</si>
  <si>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</si>
  <si>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</si>
  <si>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</si>
  <si>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</si>
  <si>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start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</si>
  <si>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</si>
  <si>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</si>
  <si>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</si>
  <si>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</si>
  <si>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</si>
  <si>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</si>
  <si>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</si>
  <si>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</si>
  <si>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</si>
  <si>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</si>
  <si>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</si>
  <si>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</si>
  <si>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</si>
  <si>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</si>
  <si>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</si>
  <si>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</si>
  <si>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</si>
  <si>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</si>
  <si>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</si>
  <si>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</si>
  <si>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</si>
  <si>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</si>
  <si>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</si>
  <si>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</si>
  <si>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</si>
  <si>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</si>
  <si>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</si>
  <si>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</si>
  <si>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</si>
  <si>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</si>
  <si>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</si>
  <si>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</si>
  <si>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</si>
  <si>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</si>
  <si>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</si>
  <si>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</si>
  <si>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</si>
  <si>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</si>
  <si>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</si>
  <si>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</si>
  <si>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</si>
  <si>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</si>
  <si>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</si>
  <si>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</si>
  <si>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</si>
  <si>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</si>
  <si>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</si>
  <si>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</si>
  <si>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</si>
  <si>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</si>
  <si>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</si>
  <si>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</si>
  <si>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</si>
  <si>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</si>
  <si>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</si>
  <si>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</si>
  <si>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</si>
  <si>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</si>
  <si>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</si>
  <si>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</si>
  <si>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</si>
  <si>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</si>
  <si>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</si>
  <si>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</si>
  <si>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</si>
  <si>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</si>
  <si>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</si>
  <si>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</si>
  <si>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</si>
  <si>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</si>
  <si>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</si>
  <si>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</si>
  <si>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</si>
  <si>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</si>
  <si>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</si>
  <si>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</si>
  <si>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</si>
  <si>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</si>
  <si>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</si>
  <si>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</si>
  <si>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</si>
  <si>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Assembler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</si>
  <si>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</si>
  <si>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</si>
  <si>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</si>
  <si>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</si>
  <si>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</si>
  <si>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</si>
  <si>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</si>
  <si>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</si>
  <si>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</si>
  <si>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</si>
  <si>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</si>
  <si>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</si>
  <si>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</si>
  <si>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</si>
  <si>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</si>
  <si>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KIÍRÁS KÉPERNYŐRE</t>
  </si>
  <si>
    <t>akkumulátor</t>
  </si>
  <si>
    <t>10-zel való osztáshoz</t>
  </si>
  <si>
    <t>a billentyűről érkező szám</t>
  </si>
  <si>
    <t>az 1. rekeszbe érkezik (csalás)</t>
  </si>
  <si>
    <t>&lt;--- itt kezdődik a program</t>
  </si>
  <si>
    <t>előkészület a 10-zel osztáshoz</t>
  </si>
  <si>
    <t>? &lt; 10</t>
  </si>
  <si>
    <t>ha igen, kiugrok</t>
  </si>
  <si>
    <t>egyébként folytatom (osztok tovább)</t>
  </si>
  <si>
    <t>hossz &lt;--- hossz+1</t>
  </si>
  <si>
    <t>még egyszer hossz &lt;--- hossz+1</t>
  </si>
  <si>
    <t>hová írjuk a számot?</t>
  </si>
  <si>
    <t>(sor - 1)*8</t>
  </si>
  <si>
    <t>+ hossz</t>
  </si>
  <si>
    <t>+ (oszlop - 1)</t>
  </si>
  <si>
    <t>+ 64 (a képernyő bal felső sarka)</t>
  </si>
  <si>
    <t>mentés a 4-es memóriarekeszbe</t>
  </si>
  <si>
    <t>x: a kiírandó szám</t>
  </si>
  <si>
    <t>sor: sor koordinátája: 1-8</t>
  </si>
  <si>
    <t>oszlop: oszlop koordinátája: 1-8</t>
  </si>
  <si>
    <t>hossz: jegyek száma</t>
  </si>
  <si>
    <t>x - egészrész( x/10 )*10</t>
  </si>
  <si>
    <t>x/10</t>
  </si>
  <si>
    <t>6-ba</t>
  </si>
  <si>
    <t>ciklus vége</t>
  </si>
  <si>
    <t>a kiírandó számjegy ASCII-kódja</t>
  </si>
  <si>
    <t>KÉPERNYŐ</t>
  </si>
  <si>
    <t>MEMÓRIA</t>
  </si>
  <si>
    <t>hova: memóriacella, ahová írok</t>
  </si>
  <si>
    <t>hova &lt;--- hova - 1</t>
  </si>
  <si>
    <t>a kiírandó szám frissítése!</t>
  </si>
  <si>
    <t xml:space="preserve">ha a hányados 0 volt, </t>
  </si>
  <si>
    <t>már nincs mit kiírni</t>
  </si>
  <si>
    <t>VÉGE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</si>
</sst>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2"/>
    </font>
    <font>
      <sz val="10"/>
      <color indexed="55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Lista1" displayName="Lista1" ref="A1:A28" totalsRowShown="0">
  <autoFilter ref="A1:A28"/>
  <tableColumns count="1">
    <tableColumn id="1" name="par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Lista2" displayName="Lista2" ref="B1:B28" totalsRowShown="0">
  <autoFilter ref="B1:B28"/>
  <tableColumns count="1">
    <tableColumn id="1" name="k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3.57421875" style="0" customWidth="1"/>
    <col min="18" max="25" width="3.421875" style="0" customWidth="1"/>
    <col min="28" max="39" width="2.7109375" style="0" customWidth="1"/>
  </cols>
  <sheetData>
    <row r="1" spans="2:7" ht="12.75">
      <c r="B1" s="22" t="s">
        <v>14</v>
      </c>
      <c r="G1" t="s">
        <v>15</v>
      </c>
    </row>
    <row r="2" spans="2:31" ht="13.5">
      <c r="B2">
        <f>IF(B1="start",IF(LEFT(akt,1)="J",IF(OR(ak="JU",AND(ak="JG",acc&gt;0),AND(ak="JZ",acc=0)),op,utsz+1),IF(ak="HA",utsz,utsz+1)),-2)</f>
        <v>1</v>
      </c>
      <c r="G2" t="s">
        <v>13</v>
      </c>
      <c r="H2">
        <v>0</v>
      </c>
      <c r="I2" s="38" t="s">
        <v>113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AA2" s="8" t="s">
        <v>0</v>
      </c>
      <c r="AC2">
        <v>1</v>
      </c>
      <c r="AE2">
        <v>1</v>
      </c>
    </row>
    <row r="3" spans="2:31" ht="13.5">
      <c r="B3" s="1" t="str">
        <f>IF(utsz&lt;0,-1,VLOOKUP(utsz,A10:B138,2))</f>
        <v>STORE</v>
      </c>
      <c r="C3">
        <f>VLOOKUP(utsz,A10:C138,3)</f>
        <v>1</v>
      </c>
      <c r="E3" s="14" t="str">
        <f>IF(B3="","00000000",VLOOKUP(B3,Assembler!$A$2:$B$28,2))</f>
        <v>10010000</v>
      </c>
      <c r="G3" t="s">
        <v>41</v>
      </c>
      <c r="H3">
        <v>1</v>
      </c>
      <c r="I3" s="38" t="s">
        <v>130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AA3" s="8" t="s">
        <v>56</v>
      </c>
      <c r="AD3">
        <v>1</v>
      </c>
      <c r="AE3">
        <v>1</v>
      </c>
    </row>
    <row r="4" spans="2:31" ht="13.5">
      <c r="B4" s="1" t="str">
        <f>LEFT(akt,2)</f>
        <v>ST</v>
      </c>
      <c r="C4">
        <f>IF(AND(op&gt;=0,VLOOKUP(akt,$AA$2:$AG$27,2)&lt;&gt;1),INDEX($I$12:$P$27,INT(op/8)+1,MOD(op,8)+1),"")</f>
      </c>
      <c r="G4" t="s">
        <v>101</v>
      </c>
      <c r="H4">
        <v>2</v>
      </c>
      <c r="I4" s="38" t="s">
        <v>131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AA4" s="8" t="s">
        <v>57</v>
      </c>
      <c r="AB4">
        <v>1</v>
      </c>
      <c r="AE4">
        <v>1</v>
      </c>
    </row>
    <row r="5" spans="3:31" ht="13.5">
      <c r="C5">
        <f>IF(AND(op2&gt;=0,VLOOKUP(akt,$AA$2:$AG$27,4)=1),INDEX($I$12:$P$27,INT(op2/8)+1,MOD(op2,8)+1),"")</f>
      </c>
      <c r="G5" t="s">
        <v>102</v>
      </c>
      <c r="H5">
        <v>3</v>
      </c>
      <c r="I5" s="38" t="s">
        <v>132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AA5" s="8" t="s">
        <v>3</v>
      </c>
      <c r="AC5">
        <v>1</v>
      </c>
      <c r="AE5">
        <v>1</v>
      </c>
    </row>
    <row r="6" spans="3:31" ht="13.5">
      <c r="C6">
        <f>IF(VLOOKUP(akt,$AA$2:$AG$27,2)=1,op,IF(VLOOKUP(akt,$AA$2:$AG$27,3)=1,op2,IF(VLOOKUP(akt,$AA$2:$AG$27,4)=1,op3)))</f>
        <v>1</v>
      </c>
      <c r="G6" t="s">
        <v>104</v>
      </c>
      <c r="H6">
        <v>4</v>
      </c>
      <c r="I6" s="38" t="s">
        <v>141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AA6" s="8" t="s">
        <v>58</v>
      </c>
      <c r="AD6">
        <v>1</v>
      </c>
      <c r="AE6">
        <v>1</v>
      </c>
    </row>
    <row r="7" spans="3:31" ht="13.5">
      <c r="C7">
        <f>IF(VLOOKUP(akt,$AA$2:$AG$27,5)=1,0,IF(ak="ST",do,IF(LEFT(aktkod,2)="11",-1,"??")))</f>
        <v>1</v>
      </c>
      <c r="G7" t="s">
        <v>40</v>
      </c>
      <c r="H7">
        <v>5</v>
      </c>
      <c r="I7" s="38" t="s">
        <v>133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AA7" s="8" t="s">
        <v>59</v>
      </c>
      <c r="AB7">
        <v>1</v>
      </c>
      <c r="AE7">
        <v>1</v>
      </c>
    </row>
    <row r="8" spans="3:29" ht="13.5">
      <c r="C8">
        <f>IF(ak="AD",acc+do,IF(ak="SU",acc-do,IF(ak="MU",acc*do,IF(AND(ak="DI",do&lt;&gt;0),INT(acc/do),IF(ak="RE",0,IF(ak="LO",do,IF(ak="ST",acc,0)))))))</f>
        <v>103</v>
      </c>
      <c r="G8" t="s">
        <v>91</v>
      </c>
      <c r="H8">
        <v>6</v>
      </c>
      <c r="I8" s="38" t="s">
        <v>114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AA8" s="8" t="s">
        <v>11</v>
      </c>
      <c r="AC8">
        <v>1</v>
      </c>
    </row>
    <row r="9" spans="2:29" ht="13.5">
      <c r="B9" s="34" t="s">
        <v>96</v>
      </c>
      <c r="C9" s="34"/>
      <c r="D9" s="32"/>
      <c r="E9" s="34" t="s">
        <v>97</v>
      </c>
      <c r="F9" s="34"/>
      <c r="G9" s="35" t="s">
        <v>112</v>
      </c>
      <c r="AA9" s="8" t="s">
        <v>9</v>
      </c>
      <c r="AC9">
        <v>1</v>
      </c>
    </row>
    <row r="10" spans="1:29" ht="13.5">
      <c r="A10">
        <v>0</v>
      </c>
      <c r="B10" s="1" t="s">
        <v>61</v>
      </c>
      <c r="C10">
        <v>103</v>
      </c>
      <c r="E10" s="14" t="str">
        <f>IF(B10="","00000000",VLOOKUP(B10,Assembler!$A$2:$B$28,2))</f>
        <v>10000011</v>
      </c>
      <c r="F10" s="14" t="str">
        <f>RIGHT(TEXT("00000000"&amp;DEC2BIN(C10),"00000000"),8)</f>
        <v>01100111</v>
      </c>
      <c r="G10" t="s">
        <v>115</v>
      </c>
      <c r="I10" s="39" t="s">
        <v>140</v>
      </c>
      <c r="J10" s="39"/>
      <c r="K10" s="39"/>
      <c r="L10" s="39"/>
      <c r="M10" s="39"/>
      <c r="N10" s="39"/>
      <c r="O10" s="39"/>
      <c r="P10" s="39"/>
      <c r="AA10" s="8" t="s">
        <v>8</v>
      </c>
      <c r="AC10">
        <v>1</v>
      </c>
    </row>
    <row r="11" spans="1:29" ht="14.25" thickBot="1">
      <c r="A11">
        <v>1</v>
      </c>
      <c r="B11" s="1" t="s">
        <v>5</v>
      </c>
      <c r="C11">
        <v>1</v>
      </c>
      <c r="E11" s="14" t="str">
        <f>IF(B11="","00000000",VLOOKUP(B11,Assembler!$A$2:$B$28,2))</f>
        <v>10010000</v>
      </c>
      <c r="F11" s="14" t="str">
        <f>RIGHT(TEXT("00000000"&amp;DEC2BIN(C11),"00000000"),8)</f>
        <v>00000001</v>
      </c>
      <c r="G11" s="14" t="s">
        <v>116</v>
      </c>
      <c r="I11" s="16">
        <v>0</v>
      </c>
      <c r="J11" s="16">
        <v>1</v>
      </c>
      <c r="K11" s="16">
        <v>2</v>
      </c>
      <c r="L11" s="16">
        <v>3</v>
      </c>
      <c r="M11" s="16">
        <v>4</v>
      </c>
      <c r="N11" s="16">
        <v>5</v>
      </c>
      <c r="O11" s="16">
        <v>6</v>
      </c>
      <c r="P11" s="16">
        <v>7</v>
      </c>
      <c r="AA11" s="8" t="s">
        <v>10</v>
      </c>
      <c r="AC11">
        <v>1</v>
      </c>
    </row>
    <row r="12" spans="1:31" ht="13.5">
      <c r="A12">
        <v>2</v>
      </c>
      <c r="B12" s="1" t="s">
        <v>61</v>
      </c>
      <c r="C12">
        <v>3</v>
      </c>
      <c r="E12" s="14" t="str">
        <f>IF(B12="","00000000",VLOOKUP(B12,Assembler!$A$2:$B$28,2))</f>
        <v>10000011</v>
      </c>
      <c r="F12" s="14" t="str">
        <f>RIGHT(TEXT("00000000"&amp;DEC2BIN(C12),"00000000"),8)</f>
        <v>00000011</v>
      </c>
      <c r="H12">
        <v>0</v>
      </c>
      <c r="I12" s="33">
        <f aca="true" t="shared" si="0" ref="I12:P21">IF(utsz&lt;0,0,IF(hova=I$11+$H12*8,mem,I12))</f>
        <v>103</v>
      </c>
      <c r="J12" s="24">
        <f t="shared" si="0"/>
        <v>103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5">
        <f t="shared" si="0"/>
        <v>0</v>
      </c>
      <c r="AA12" s="8" t="s">
        <v>4</v>
      </c>
      <c r="AC12">
        <v>1</v>
      </c>
      <c r="AE12">
        <v>1</v>
      </c>
    </row>
    <row r="13" spans="1:31" ht="13.5">
      <c r="A13">
        <v>3</v>
      </c>
      <c r="B13" s="1" t="s">
        <v>5</v>
      </c>
      <c r="C13">
        <v>2</v>
      </c>
      <c r="E13" s="14" t="str">
        <f>IF(B13="","00000000",VLOOKUP(B13,Assembler!$A$2:$B$28,2))</f>
        <v>10010000</v>
      </c>
      <c r="F13" s="14" t="str">
        <f>RIGHT(TEXT("00000000"&amp;DEC2BIN(C13),"00000000"),8)</f>
        <v>00000010</v>
      </c>
      <c r="H13">
        <v>1</v>
      </c>
      <c r="I13" s="26">
        <f t="shared" si="0"/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8">
        <f t="shared" si="0"/>
        <v>0</v>
      </c>
      <c r="AA13" s="8" t="s">
        <v>60</v>
      </c>
      <c r="AD13">
        <v>1</v>
      </c>
      <c r="AE13">
        <v>1</v>
      </c>
    </row>
    <row r="14" spans="1:31" ht="13.5">
      <c r="A14">
        <v>4</v>
      </c>
      <c r="B14" s="1" t="s">
        <v>61</v>
      </c>
      <c r="C14">
        <v>2</v>
      </c>
      <c r="E14" s="14" t="str">
        <f>IF(B14="","00000000",VLOOKUP(B14,Assembler!$A$2:$B$28,2))</f>
        <v>10000011</v>
      </c>
      <c r="F14" s="14" t="str">
        <f>RIGHT(TEXT("00000000"&amp;DEC2BIN(C14),"00000000"),8)</f>
        <v>00000010</v>
      </c>
      <c r="H14">
        <v>2</v>
      </c>
      <c r="I14" s="26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8">
        <f t="shared" si="0"/>
        <v>0</v>
      </c>
      <c r="AA14" s="8" t="s">
        <v>61</v>
      </c>
      <c r="AB14">
        <v>1</v>
      </c>
      <c r="AE14">
        <v>1</v>
      </c>
    </row>
    <row r="15" spans="1:31" ht="13.5">
      <c r="A15">
        <v>5</v>
      </c>
      <c r="B15" s="1" t="s">
        <v>5</v>
      </c>
      <c r="C15">
        <v>3</v>
      </c>
      <c r="E15" s="14" t="str">
        <f>IF(B15="","00000000",VLOOKUP(B15,Assembler!$A$2:$B$28,2))</f>
        <v>10010000</v>
      </c>
      <c r="F15" s="14" t="str">
        <f>RIGHT(TEXT("00000000"&amp;DEC2BIN(C15),"00000000"),8)</f>
        <v>00000011</v>
      </c>
      <c r="H15">
        <v>3</v>
      </c>
      <c r="I15" s="26">
        <f t="shared" si="0"/>
        <v>0</v>
      </c>
      <c r="J15" s="27">
        <f t="shared" si="0"/>
        <v>0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8">
        <f t="shared" si="0"/>
        <v>0</v>
      </c>
      <c r="AA15" s="8" t="s">
        <v>2</v>
      </c>
      <c r="AC15">
        <v>1</v>
      </c>
      <c r="AE15">
        <v>1</v>
      </c>
    </row>
    <row r="16" spans="1:31" ht="13.5">
      <c r="A16">
        <v>6</v>
      </c>
      <c r="B16" s="1" t="s">
        <v>4</v>
      </c>
      <c r="C16">
        <v>1</v>
      </c>
      <c r="E16" s="14" t="str">
        <f>IF(B16="","00000000",VLOOKUP(B16,Assembler!$A$2:$B$28,2))</f>
        <v>10000000</v>
      </c>
      <c r="F16" s="14" t="str">
        <f>RIGHT(TEXT("00000000"&amp;DEC2BIN(C16),"00000000"),8)</f>
        <v>00000001</v>
      </c>
      <c r="G16" s="14" t="s">
        <v>117</v>
      </c>
      <c r="H16">
        <v>4</v>
      </c>
      <c r="I16" s="26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8">
        <f t="shared" si="0"/>
        <v>0</v>
      </c>
      <c r="AA16" s="8" t="s">
        <v>62</v>
      </c>
      <c r="AD16">
        <v>1</v>
      </c>
      <c r="AE16">
        <v>1</v>
      </c>
    </row>
    <row r="17" spans="1:31" ht="13.5">
      <c r="A17">
        <v>7</v>
      </c>
      <c r="B17" s="1" t="s">
        <v>5</v>
      </c>
      <c r="C17">
        <v>6</v>
      </c>
      <c r="E17" s="14" t="str">
        <f>IF(B17="","00000000",VLOOKUP(B17,Assembler!$A$2:$B$28,2))</f>
        <v>10010000</v>
      </c>
      <c r="F17" s="14" t="str">
        <f>RIGHT(TEXT("00000000"&amp;DEC2BIN(C17),"00000000"),8)</f>
        <v>00000110</v>
      </c>
      <c r="G17" s="14" t="s">
        <v>118</v>
      </c>
      <c r="H17">
        <v>5</v>
      </c>
      <c r="I17" s="26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8">
        <f t="shared" si="0"/>
        <v>0</v>
      </c>
      <c r="AA17" s="8" t="s">
        <v>63</v>
      </c>
      <c r="AB17">
        <v>1</v>
      </c>
      <c r="AE17">
        <v>1</v>
      </c>
    </row>
    <row r="18" spans="1:31" ht="13.5">
      <c r="A18">
        <v>8</v>
      </c>
      <c r="B18" s="1" t="s">
        <v>69</v>
      </c>
      <c r="C18">
        <v>10</v>
      </c>
      <c r="E18" s="14" t="str">
        <f>IF(B18="","00000000",VLOOKUP(B18,Assembler!$A$2:$B$28,2))</f>
        <v>01010011</v>
      </c>
      <c r="F18" s="14" t="str">
        <f>RIGHT(TEXT("00000000"&amp;DEC2BIN(C18),"00000000"),8)</f>
        <v>00001010</v>
      </c>
      <c r="G18" s="14" t="s">
        <v>119</v>
      </c>
      <c r="H18">
        <v>6</v>
      </c>
      <c r="I18" s="26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  <c r="P18" s="28">
        <f t="shared" si="0"/>
        <v>0</v>
      </c>
      <c r="R18" s="39" t="s">
        <v>139</v>
      </c>
      <c r="S18" s="39"/>
      <c r="T18" s="39"/>
      <c r="U18" s="39"/>
      <c r="V18" s="39"/>
      <c r="W18" s="39"/>
      <c r="X18" s="39"/>
      <c r="Y18" s="39"/>
      <c r="AA18" s="37" t="s">
        <v>6</v>
      </c>
      <c r="AB18">
        <v>1</v>
      </c>
      <c r="AE18">
        <v>1</v>
      </c>
    </row>
    <row r="19" spans="1:31" ht="14.25" thickBot="1">
      <c r="A19">
        <v>9</v>
      </c>
      <c r="B19" s="1" t="s">
        <v>63</v>
      </c>
      <c r="C19">
        <v>-1</v>
      </c>
      <c r="E19" s="14" t="str">
        <f>IF(B19="","00000000",VLOOKUP(B19,Assembler!$A$2:$B$28,2))</f>
        <v>01100011</v>
      </c>
      <c r="F19" s="14" t="str">
        <f>RIGHT(TEXT("00000000"&amp;DEC2BIN(C19),"00000000"),8)</f>
        <v>11111111</v>
      </c>
      <c r="G19" s="14"/>
      <c r="H19">
        <v>7</v>
      </c>
      <c r="I19" s="26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  <c r="O19" s="27">
        <f t="shared" si="0"/>
        <v>0</v>
      </c>
      <c r="P19" s="28">
        <f t="shared" si="0"/>
        <v>0</v>
      </c>
      <c r="R19" s="16">
        <v>1</v>
      </c>
      <c r="S19" s="16">
        <v>2</v>
      </c>
      <c r="T19" s="16">
        <v>3</v>
      </c>
      <c r="U19" s="16">
        <v>4</v>
      </c>
      <c r="V19" s="16">
        <v>5</v>
      </c>
      <c r="W19" s="16">
        <v>6</v>
      </c>
      <c r="X19" s="16">
        <v>7</v>
      </c>
      <c r="Y19" s="16">
        <v>8</v>
      </c>
      <c r="AA19" s="37" t="s">
        <v>64</v>
      </c>
      <c r="AC19">
        <v>1</v>
      </c>
      <c r="AE19">
        <v>1</v>
      </c>
    </row>
    <row r="20" spans="1:28" ht="13.5">
      <c r="A20">
        <v>10</v>
      </c>
      <c r="B20" s="1" t="s">
        <v>9</v>
      </c>
      <c r="C20">
        <v>19</v>
      </c>
      <c r="E20" s="14" t="str">
        <f>IF(B20="","00000000",VLOOKUP(B20,Assembler!$A$2:$B$28,2))</f>
        <v>11110000</v>
      </c>
      <c r="F20" s="14" t="str">
        <f>RIGHT(TEXT("00000000"&amp;DEC2BIN(C20),"00000000"),8)</f>
        <v>00010011</v>
      </c>
      <c r="G20" s="14" t="s">
        <v>120</v>
      </c>
      <c r="H20">
        <v>8</v>
      </c>
      <c r="I20" s="26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8">
        <f t="shared" si="0"/>
        <v>0</v>
      </c>
      <c r="Q20">
        <v>1</v>
      </c>
      <c r="R20" s="23">
        <f>IF(I20&lt;&gt;0,CHAR(I20),"")</f>
      </c>
      <c r="S20" s="24">
        <f aca="true" t="shared" si="1" ref="S20:Y20">IF(J20&lt;&gt;0,CHAR(J20),"")</f>
      </c>
      <c r="T20" s="24">
        <f t="shared" si="1"/>
      </c>
      <c r="U20" s="24">
        <f t="shared" si="1"/>
      </c>
      <c r="V20" s="24">
        <f t="shared" si="1"/>
      </c>
      <c r="W20" s="24">
        <f t="shared" si="1"/>
      </c>
      <c r="X20" s="24">
        <f t="shared" si="1"/>
      </c>
      <c r="Y20" s="25">
        <f t="shared" si="1"/>
      </c>
      <c r="AA20" s="8" t="s">
        <v>5</v>
      </c>
      <c r="AB20">
        <v>1</v>
      </c>
    </row>
    <row r="21" spans="1:29" ht="13.5">
      <c r="A21">
        <v>11</v>
      </c>
      <c r="B21" s="1" t="s">
        <v>4</v>
      </c>
      <c r="C21">
        <v>6</v>
      </c>
      <c r="E21" s="14" t="str">
        <f>IF(B21="","00000000",VLOOKUP(B21,Assembler!$A$2:$B$28,2))</f>
        <v>10000000</v>
      </c>
      <c r="F21" s="14" t="str">
        <f>RIGHT(TEXT("00000000"&amp;DEC2BIN(C21),"00000000"),8)</f>
        <v>00000110</v>
      </c>
      <c r="G21" s="14" t="s">
        <v>121</v>
      </c>
      <c r="H21">
        <v>9</v>
      </c>
      <c r="I21" s="26">
        <f t="shared" si="0"/>
        <v>0</v>
      </c>
      <c r="J21" s="27">
        <f t="shared" si="0"/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8">
        <f t="shared" si="0"/>
        <v>0</v>
      </c>
      <c r="Q21">
        <v>2</v>
      </c>
      <c r="R21" s="26">
        <f aca="true" t="shared" si="2" ref="R21:R27">IF(I21&lt;&gt;0,CHAR(I21),"")</f>
      </c>
      <c r="S21" s="27">
        <f aca="true" t="shared" si="3" ref="S21:S27">IF(J21&lt;&gt;0,CHAR(J21),"")</f>
      </c>
      <c r="T21" s="27">
        <f aca="true" t="shared" si="4" ref="T21:T27">IF(K21&lt;&gt;0,CHAR(K21),"")</f>
      </c>
      <c r="U21" s="27">
        <f aca="true" t="shared" si="5" ref="U21:U27">IF(L21&lt;&gt;0,CHAR(L21),"")</f>
      </c>
      <c r="V21" s="27">
        <f aca="true" t="shared" si="6" ref="V21:V27">IF(M21&lt;&gt;0,CHAR(M21),"")</f>
      </c>
      <c r="W21" s="27">
        <f aca="true" t="shared" si="7" ref="W21:W27">IF(N21&lt;&gt;0,CHAR(N21),"")</f>
      </c>
      <c r="X21" s="27">
        <f aca="true" t="shared" si="8" ref="X21:X27">IF(O21&lt;&gt;0,CHAR(O21),"")</f>
      </c>
      <c r="Y21" s="28">
        <f aca="true" t="shared" si="9" ref="Y21:Y27">IF(P21&lt;&gt;0,CHAR(P21),"")</f>
      </c>
      <c r="AA21" s="8" t="s">
        <v>66</v>
      </c>
      <c r="AC21">
        <v>1</v>
      </c>
    </row>
    <row r="22" spans="1:31" ht="13.5">
      <c r="A22">
        <v>12</v>
      </c>
      <c r="B22" s="1" t="s">
        <v>59</v>
      </c>
      <c r="C22">
        <v>10</v>
      </c>
      <c r="E22" s="14" t="str">
        <f>IF(B22="","00000000",VLOOKUP(B22,Assembler!$A$2:$B$28,2))</f>
        <v>01110011</v>
      </c>
      <c r="F22" s="14" t="str">
        <f>RIGHT(TEXT("00000000"&amp;DEC2BIN(C22),"00000000"),8)</f>
        <v>00001010</v>
      </c>
      <c r="G22" s="14"/>
      <c r="H22">
        <v>10</v>
      </c>
      <c r="I22" s="26">
        <f aca="true" t="shared" si="10" ref="I22:P27">IF(utsz&lt;0,0,IF(hova=I$11+$H22*8,mem,I22))</f>
        <v>0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0</v>
      </c>
      <c r="N22" s="27">
        <f t="shared" si="10"/>
        <v>0</v>
      </c>
      <c r="O22" s="27">
        <f t="shared" si="10"/>
        <v>0</v>
      </c>
      <c r="P22" s="28">
        <f t="shared" si="10"/>
        <v>0</v>
      </c>
      <c r="Q22">
        <v>3</v>
      </c>
      <c r="R22" s="26">
        <f t="shared" si="2"/>
      </c>
      <c r="S22" s="27">
        <f t="shared" si="3"/>
      </c>
      <c r="T22" s="27">
        <f t="shared" si="4"/>
      </c>
      <c r="U22" s="27">
        <f t="shared" si="5"/>
      </c>
      <c r="V22" s="27">
        <f t="shared" si="6"/>
      </c>
      <c r="W22" s="27">
        <f t="shared" si="7"/>
      </c>
      <c r="X22" s="27">
        <f t="shared" si="8"/>
      </c>
      <c r="Y22" s="28">
        <f t="shared" si="9"/>
      </c>
      <c r="AA22" s="8" t="s">
        <v>1</v>
      </c>
      <c r="AC22">
        <v>1</v>
      </c>
      <c r="AE22">
        <v>1</v>
      </c>
    </row>
    <row r="23" spans="1:31" ht="13.5">
      <c r="A23">
        <v>13</v>
      </c>
      <c r="B23" s="1" t="s">
        <v>5</v>
      </c>
      <c r="C23">
        <v>6</v>
      </c>
      <c r="E23" s="14" t="str">
        <f>IF(B23="","00000000",VLOOKUP(B23,Assembler!$A$2:$B$28,2))</f>
        <v>10010000</v>
      </c>
      <c r="F23" s="14" t="str">
        <f>RIGHT(TEXT("00000000"&amp;DEC2BIN(C23),"00000000"),8)</f>
        <v>00000110</v>
      </c>
      <c r="G23" s="14"/>
      <c r="H23">
        <v>11</v>
      </c>
      <c r="I23" s="26">
        <f t="shared" si="10"/>
        <v>0</v>
      </c>
      <c r="J23" s="27">
        <f t="shared" si="10"/>
        <v>0</v>
      </c>
      <c r="K23" s="27">
        <f t="shared" si="10"/>
        <v>0</v>
      </c>
      <c r="L23" s="27">
        <f t="shared" si="10"/>
        <v>0</v>
      </c>
      <c r="M23" s="27">
        <f t="shared" si="10"/>
        <v>0</v>
      </c>
      <c r="N23" s="27">
        <f t="shared" si="10"/>
        <v>0</v>
      </c>
      <c r="O23" s="27">
        <f t="shared" si="10"/>
        <v>0</v>
      </c>
      <c r="P23" s="28">
        <f t="shared" si="10"/>
        <v>0</v>
      </c>
      <c r="Q23">
        <v>4</v>
      </c>
      <c r="R23" s="26">
        <f t="shared" si="2"/>
      </c>
      <c r="S23" s="27">
        <f t="shared" si="3"/>
      </c>
      <c r="T23" s="27">
        <f t="shared" si="4"/>
      </c>
      <c r="U23" s="27">
        <f t="shared" si="5"/>
      </c>
      <c r="V23" s="27">
        <f t="shared" si="6"/>
      </c>
      <c r="W23" s="27">
        <f t="shared" si="7"/>
      </c>
      <c r="X23" s="27">
        <f t="shared" si="8"/>
      </c>
      <c r="Y23" s="28">
        <f t="shared" si="9"/>
      </c>
      <c r="AA23" s="8" t="s">
        <v>68</v>
      </c>
      <c r="AD23">
        <v>1</v>
      </c>
      <c r="AE23">
        <v>1</v>
      </c>
    </row>
    <row r="24" spans="1:31" ht="13.5">
      <c r="A24">
        <v>14</v>
      </c>
      <c r="B24" s="1" t="s">
        <v>4</v>
      </c>
      <c r="C24">
        <v>5</v>
      </c>
      <c r="E24" s="14" t="str">
        <f>IF(B24="","00000000",VLOOKUP(B24,Assembler!$A$2:$B$28,2))</f>
        <v>10000000</v>
      </c>
      <c r="F24" s="14" t="str">
        <f>RIGHT(TEXT("00000000"&amp;DEC2BIN(C24),"00000000"),8)</f>
        <v>00000101</v>
      </c>
      <c r="G24" s="14" t="s">
        <v>122</v>
      </c>
      <c r="H24">
        <v>12</v>
      </c>
      <c r="I24" s="26">
        <f t="shared" si="10"/>
        <v>0</v>
      </c>
      <c r="J24" s="27">
        <f t="shared" si="10"/>
        <v>0</v>
      </c>
      <c r="K24" s="27">
        <f t="shared" si="10"/>
        <v>0</v>
      </c>
      <c r="L24" s="27">
        <f t="shared" si="10"/>
        <v>0</v>
      </c>
      <c r="M24" s="27">
        <f t="shared" si="10"/>
        <v>0</v>
      </c>
      <c r="N24" s="27">
        <f t="shared" si="10"/>
        <v>0</v>
      </c>
      <c r="O24" s="27">
        <f t="shared" si="10"/>
        <v>0</v>
      </c>
      <c r="P24" s="28">
        <f t="shared" si="10"/>
        <v>0</v>
      </c>
      <c r="Q24">
        <v>5</v>
      </c>
      <c r="R24" s="26">
        <f t="shared" si="2"/>
      </c>
      <c r="S24" s="27">
        <f t="shared" si="3"/>
      </c>
      <c r="T24" s="27">
        <f t="shared" si="4"/>
      </c>
      <c r="U24" s="27">
        <f t="shared" si="5"/>
      </c>
      <c r="V24" s="27">
        <f t="shared" si="6"/>
      </c>
      <c r="W24" s="27">
        <f t="shared" si="7"/>
      </c>
      <c r="X24" s="27">
        <f t="shared" si="8"/>
      </c>
      <c r="Y24" s="28">
        <f t="shared" si="9"/>
      </c>
      <c r="AA24" s="8" t="s">
        <v>69</v>
      </c>
      <c r="AB24">
        <v>1</v>
      </c>
      <c r="AE24">
        <v>1</v>
      </c>
    </row>
    <row r="25" spans="1:29" ht="13.5">
      <c r="A25">
        <v>15</v>
      </c>
      <c r="B25" s="1" t="s">
        <v>57</v>
      </c>
      <c r="C25">
        <v>1</v>
      </c>
      <c r="E25" s="14" t="str">
        <f>IF(B25="","00000000",VLOOKUP(B25,Assembler!$A$2:$B$28,2))</f>
        <v>01000011</v>
      </c>
      <c r="F25" s="14" t="str">
        <f>RIGHT(TEXT("00000000"&amp;DEC2BIN(C25),"00000000"),8)</f>
        <v>00000001</v>
      </c>
      <c r="G25" s="14"/>
      <c r="H25">
        <v>13</v>
      </c>
      <c r="I25" s="26">
        <f t="shared" si="10"/>
        <v>0</v>
      </c>
      <c r="J25" s="27">
        <f t="shared" si="10"/>
        <v>0</v>
      </c>
      <c r="K25" s="27">
        <f t="shared" si="10"/>
        <v>0</v>
      </c>
      <c r="L25" s="27">
        <f t="shared" si="10"/>
        <v>0</v>
      </c>
      <c r="M25" s="27">
        <f t="shared" si="10"/>
        <v>0</v>
      </c>
      <c r="N25" s="27">
        <f t="shared" si="10"/>
        <v>0</v>
      </c>
      <c r="O25" s="27">
        <f t="shared" si="10"/>
        <v>0</v>
      </c>
      <c r="P25" s="28">
        <f t="shared" si="10"/>
        <v>0</v>
      </c>
      <c r="Q25">
        <v>6</v>
      </c>
      <c r="R25" s="26">
        <f t="shared" si="2"/>
      </c>
      <c r="S25" s="27">
        <f t="shared" si="3"/>
      </c>
      <c r="T25" s="27">
        <f t="shared" si="4"/>
      </c>
      <c r="U25" s="27">
        <f t="shared" si="5"/>
      </c>
      <c r="V25" s="27">
        <f t="shared" si="6"/>
      </c>
      <c r="W25" s="27">
        <f t="shared" si="7"/>
      </c>
      <c r="X25" s="27">
        <f t="shared" si="8"/>
      </c>
      <c r="Y25" s="28">
        <f t="shared" si="9"/>
      </c>
      <c r="AA25" s="37" t="s">
        <v>7</v>
      </c>
      <c r="AC25">
        <v>1</v>
      </c>
    </row>
    <row r="26" spans="1:30" ht="13.5">
      <c r="A26">
        <v>16</v>
      </c>
      <c r="B26" s="1" t="s">
        <v>5</v>
      </c>
      <c r="C26">
        <v>5</v>
      </c>
      <c r="E26" s="14" t="str">
        <f>IF(B26="","00000000",VLOOKUP(B26,Assembler!$A$2:$B$28,2))</f>
        <v>10010000</v>
      </c>
      <c r="F26" s="14" t="str">
        <f>RIGHT(TEXT("00000000"&amp;DEC2BIN(C26),"00000000"),8)</f>
        <v>00000101</v>
      </c>
      <c r="G26" s="14"/>
      <c r="H26">
        <v>14</v>
      </c>
      <c r="I26" s="26">
        <f t="shared" si="10"/>
        <v>0</v>
      </c>
      <c r="J26" s="27">
        <f t="shared" si="10"/>
        <v>0</v>
      </c>
      <c r="K26" s="27">
        <f t="shared" si="10"/>
        <v>0</v>
      </c>
      <c r="L26" s="27">
        <f t="shared" si="10"/>
        <v>0</v>
      </c>
      <c r="M26" s="27">
        <f t="shared" si="10"/>
        <v>0</v>
      </c>
      <c r="N26" s="27">
        <f t="shared" si="10"/>
        <v>0</v>
      </c>
      <c r="O26" s="27">
        <f t="shared" si="10"/>
        <v>0</v>
      </c>
      <c r="P26" s="28">
        <f t="shared" si="10"/>
        <v>0</v>
      </c>
      <c r="Q26">
        <v>7</v>
      </c>
      <c r="R26" s="26">
        <f t="shared" si="2"/>
      </c>
      <c r="S26" s="27">
        <f t="shared" si="3"/>
      </c>
      <c r="T26" s="27">
        <f t="shared" si="4"/>
      </c>
      <c r="U26" s="27">
        <f t="shared" si="5"/>
      </c>
      <c r="V26" s="27">
        <f t="shared" si="6"/>
      </c>
      <c r="W26" s="27">
        <f t="shared" si="7"/>
      </c>
      <c r="X26" s="27">
        <f t="shared" si="8"/>
      </c>
      <c r="Y26" s="28">
        <f t="shared" si="9"/>
      </c>
      <c r="AA26" s="37" t="s">
        <v>70</v>
      </c>
      <c r="AD26">
        <v>1</v>
      </c>
    </row>
    <row r="27" spans="1:28" ht="14.25" thickBot="1">
      <c r="A27">
        <v>17</v>
      </c>
      <c r="B27" s="1" t="s">
        <v>4</v>
      </c>
      <c r="C27">
        <v>6</v>
      </c>
      <c r="E27" s="14" t="str">
        <f>IF(B27="","00000000",VLOOKUP(B27,Assembler!$A$2:$B$28,2))</f>
        <v>10000000</v>
      </c>
      <c r="F27" s="14" t="str">
        <f>RIGHT(TEXT("00000000"&amp;DEC2BIN(C27),"00000000"),8)</f>
        <v>00000110</v>
      </c>
      <c r="G27" s="14"/>
      <c r="H27">
        <v>15</v>
      </c>
      <c r="I27" s="29">
        <f t="shared" si="10"/>
        <v>0</v>
      </c>
      <c r="J27" s="30">
        <f t="shared" si="10"/>
        <v>0</v>
      </c>
      <c r="K27" s="30">
        <f t="shared" si="10"/>
        <v>0</v>
      </c>
      <c r="L27" s="30">
        <f t="shared" si="10"/>
        <v>0</v>
      </c>
      <c r="M27" s="30">
        <f t="shared" si="10"/>
        <v>0</v>
      </c>
      <c r="N27" s="30">
        <f t="shared" si="10"/>
        <v>0</v>
      </c>
      <c r="O27" s="30">
        <f t="shared" si="10"/>
        <v>0</v>
      </c>
      <c r="P27" s="31">
        <f t="shared" si="10"/>
        <v>0</v>
      </c>
      <c r="Q27">
        <v>8</v>
      </c>
      <c r="R27" s="29">
        <f t="shared" si="2"/>
      </c>
      <c r="S27" s="30">
        <f t="shared" si="3"/>
      </c>
      <c r="T27" s="30">
        <f t="shared" si="4"/>
      </c>
      <c r="U27" s="30">
        <f t="shared" si="5"/>
      </c>
      <c r="V27" s="30">
        <f t="shared" si="6"/>
      </c>
      <c r="W27" s="30">
        <f t="shared" si="7"/>
      </c>
      <c r="X27" s="30">
        <f t="shared" si="8"/>
      </c>
      <c r="Y27" s="31">
        <f t="shared" si="9"/>
      </c>
      <c r="AA27" s="37" t="s">
        <v>71</v>
      </c>
      <c r="AB27">
        <v>1</v>
      </c>
    </row>
    <row r="28" spans="1:7" ht="13.5">
      <c r="A28">
        <v>18</v>
      </c>
      <c r="B28" s="1" t="s">
        <v>8</v>
      </c>
      <c r="C28">
        <v>8</v>
      </c>
      <c r="E28" s="14" t="str">
        <f>IF(B28="","00000000",VLOOKUP(B28,Assembler!$A$2:$B$28,2))</f>
        <v>11010000</v>
      </c>
      <c r="F28" s="14" t="str">
        <f>RIGHT(TEXT("00000000"&amp;DEC2BIN(C28),"00000000"),8)</f>
        <v>00001000</v>
      </c>
      <c r="G28" s="14" t="s">
        <v>137</v>
      </c>
    </row>
    <row r="29" spans="1:8" ht="13.5">
      <c r="A29">
        <v>19</v>
      </c>
      <c r="B29" s="1" t="s">
        <v>4</v>
      </c>
      <c r="C29">
        <v>5</v>
      </c>
      <c r="E29" s="14" t="str">
        <f>IF(B29="","00000000",VLOOKUP(B29,Assembler!$A$2:$B$28,2))</f>
        <v>10000000</v>
      </c>
      <c r="F29" s="14" t="str">
        <f>RIGHT(TEXT("00000000"&amp;DEC2BIN(C29),"00000000"),8)</f>
        <v>00000101</v>
      </c>
      <c r="G29" s="14" t="s">
        <v>123</v>
      </c>
      <c r="H29" s="14"/>
    </row>
    <row r="30" spans="1:7" ht="13.5">
      <c r="A30">
        <v>20</v>
      </c>
      <c r="B30" s="1" t="s">
        <v>57</v>
      </c>
      <c r="C30">
        <v>1</v>
      </c>
      <c r="E30" s="14" t="str">
        <f>IF(B30="","00000000",VLOOKUP(B30,Assembler!$A$2:$B$28,2))</f>
        <v>01000011</v>
      </c>
      <c r="F30" s="14" t="str">
        <f>RIGHT(TEXT("00000000"&amp;DEC2BIN(C30),"00000000"),8)</f>
        <v>00000001</v>
      </c>
      <c r="G30" s="14"/>
    </row>
    <row r="31" spans="1:7" ht="13.5">
      <c r="A31">
        <v>21</v>
      </c>
      <c r="B31" s="1" t="s">
        <v>5</v>
      </c>
      <c r="C31">
        <v>5</v>
      </c>
      <c r="E31" s="14" t="str">
        <f>IF(B31="","00000000",VLOOKUP(B31,Assembler!$A$2:$B$28,2))</f>
        <v>10010000</v>
      </c>
      <c r="F31" s="14" t="str">
        <f>RIGHT(TEXT("00000000"&amp;DEC2BIN(C31),"00000000"),8)</f>
        <v>00000101</v>
      </c>
      <c r="G31" s="14"/>
    </row>
    <row r="32" spans="1:7" ht="13.5">
      <c r="A32">
        <v>22</v>
      </c>
      <c r="B32" s="1" t="s">
        <v>4</v>
      </c>
      <c r="C32">
        <v>2</v>
      </c>
      <c r="E32" s="14" t="str">
        <f>IF(B32="","00000000",VLOOKUP(B32,Assembler!$A$2:$B$28,2))</f>
        <v>10000000</v>
      </c>
      <c r="F32" s="14" t="str">
        <f>RIGHT(TEXT("00000000"&amp;DEC2BIN(C32),"00000000"),8)</f>
        <v>00000010</v>
      </c>
      <c r="G32" s="14" t="s">
        <v>124</v>
      </c>
    </row>
    <row r="33" spans="1:7" ht="13.5">
      <c r="A33">
        <v>23</v>
      </c>
      <c r="B33" s="1" t="s">
        <v>57</v>
      </c>
      <c r="C33">
        <v>-1</v>
      </c>
      <c r="E33" s="14" t="str">
        <f>IF(B33="","00000000",VLOOKUP(B33,Assembler!$A$2:$B$28,2))</f>
        <v>01000011</v>
      </c>
      <c r="F33" s="14" t="str">
        <f>RIGHT(TEXT("00000000"&amp;DEC2BIN(C33),"00000000"),8)</f>
        <v>11111111</v>
      </c>
      <c r="G33" s="14" t="s">
        <v>125</v>
      </c>
    </row>
    <row r="34" spans="1:8" ht="13.5">
      <c r="A34">
        <v>24</v>
      </c>
      <c r="B34" s="1" t="s">
        <v>63</v>
      </c>
      <c r="C34">
        <v>8</v>
      </c>
      <c r="E34" s="14" t="str">
        <f>IF(B34="","00000000",VLOOKUP(B34,Assembler!$A$2:$B$28,2))</f>
        <v>01100011</v>
      </c>
      <c r="F34" s="14" t="str">
        <f>RIGHT(TEXT("00000000"&amp;DEC2BIN(C34),"00000000"),8)</f>
        <v>00001000</v>
      </c>
      <c r="G34" s="14"/>
      <c r="H34" s="14"/>
    </row>
    <row r="35" spans="1:8" ht="13.5">
      <c r="A35">
        <v>25</v>
      </c>
      <c r="B35" s="1" t="s">
        <v>0</v>
      </c>
      <c r="C35">
        <v>3</v>
      </c>
      <c r="E35" s="14" t="str">
        <f>IF(B35="","00000000",VLOOKUP(B35,Assembler!$A$2:$B$28,2))</f>
        <v>01000000</v>
      </c>
      <c r="F35" s="14" t="str">
        <f>RIGHT(TEXT("00000000"&amp;DEC2BIN(C35),"00000000"),8)</f>
        <v>00000011</v>
      </c>
      <c r="G35" s="36" t="s">
        <v>127</v>
      </c>
      <c r="H35" s="14"/>
    </row>
    <row r="36" spans="1:8" ht="13.5">
      <c r="A36">
        <v>26</v>
      </c>
      <c r="B36" s="1" t="s">
        <v>57</v>
      </c>
      <c r="C36">
        <v>-1</v>
      </c>
      <c r="E36" s="14" t="str">
        <f>IF(B36="","00000000",VLOOKUP(B36,Assembler!$A$2:$B$28,2))</f>
        <v>01000011</v>
      </c>
      <c r="F36" s="14" t="str">
        <f>RIGHT(TEXT("00000000"&amp;DEC2BIN(C36),"00000000"),8)</f>
        <v>11111111</v>
      </c>
      <c r="G36" s="14"/>
      <c r="H36" s="14"/>
    </row>
    <row r="37" spans="1:8" ht="13.5">
      <c r="A37">
        <v>27</v>
      </c>
      <c r="B37" s="1" t="s">
        <v>0</v>
      </c>
      <c r="C37">
        <v>5</v>
      </c>
      <c r="E37" s="14" t="str">
        <f>IF(B37="","00000000",VLOOKUP(B37,Assembler!$A$2:$B$28,2))</f>
        <v>01000000</v>
      </c>
      <c r="F37" s="14" t="str">
        <f>RIGHT(TEXT("00000000"&amp;DEC2BIN(C37),"00000000"),8)</f>
        <v>00000101</v>
      </c>
      <c r="G37" s="36" t="s">
        <v>126</v>
      </c>
      <c r="H37" s="14"/>
    </row>
    <row r="38" spans="1:8" ht="13.5">
      <c r="A38">
        <v>28</v>
      </c>
      <c r="B38" s="1" t="s">
        <v>57</v>
      </c>
      <c r="C38">
        <v>63</v>
      </c>
      <c r="E38" s="14" t="str">
        <f>IF(B38="","00000000",VLOOKUP(B38,Assembler!$A$2:$B$28,2))</f>
        <v>01000011</v>
      </c>
      <c r="F38" s="14" t="str">
        <f>RIGHT(TEXT("00000000"&amp;DEC2BIN(C38),"00000000"),8)</f>
        <v>00111111</v>
      </c>
      <c r="G38" s="36" t="s">
        <v>128</v>
      </c>
      <c r="H38" s="14"/>
    </row>
    <row r="39" spans="1:8" ht="13.5">
      <c r="A39">
        <v>29</v>
      </c>
      <c r="B39" s="1" t="s">
        <v>5</v>
      </c>
      <c r="C39">
        <v>4</v>
      </c>
      <c r="E39" s="14" t="str">
        <f>IF(B39="","00000000",VLOOKUP(B39,Assembler!$A$2:$B$28,2))</f>
        <v>10010000</v>
      </c>
      <c r="F39" s="14" t="str">
        <f>RIGHT(TEXT("00000000"&amp;DEC2BIN(C39),"00000000"),8)</f>
        <v>00000100</v>
      </c>
      <c r="G39" s="14" t="s">
        <v>129</v>
      </c>
      <c r="H39" s="14"/>
    </row>
    <row r="40" spans="1:7" ht="13.5">
      <c r="A40">
        <v>30</v>
      </c>
      <c r="B40" s="1" t="s">
        <v>4</v>
      </c>
      <c r="C40">
        <v>1</v>
      </c>
      <c r="E40" s="14" t="str">
        <f>IF(B40="","00000000",VLOOKUP(B40,Assembler!$A$2:$B$28,2))</f>
        <v>10000000</v>
      </c>
      <c r="F40" s="14" t="str">
        <f>RIGHT(TEXT("00000000"&amp;DEC2BIN(C40),"00000000"),8)</f>
        <v>00000001</v>
      </c>
      <c r="G40" s="14" t="s">
        <v>134</v>
      </c>
    </row>
    <row r="41" spans="1:7" ht="13.5">
      <c r="A41">
        <v>31</v>
      </c>
      <c r="B41" s="1" t="s">
        <v>59</v>
      </c>
      <c r="C41">
        <v>10</v>
      </c>
      <c r="E41" s="14" t="str">
        <f>IF(B41="","00000000",VLOOKUP(B41,Assembler!$A$2:$B$28,2))</f>
        <v>01110011</v>
      </c>
      <c r="F41" s="14" t="str">
        <f>RIGHT(TEXT("00000000"&amp;DEC2BIN(C41),"00000000"),8)</f>
        <v>00001010</v>
      </c>
      <c r="G41" s="14" t="s">
        <v>135</v>
      </c>
    </row>
    <row r="42" spans="1:7" ht="13.5">
      <c r="A42">
        <v>32</v>
      </c>
      <c r="B42" s="1" t="s">
        <v>5</v>
      </c>
      <c r="C42">
        <v>6</v>
      </c>
      <c r="E42" s="14" t="str">
        <f>IF(B42="","00000000",VLOOKUP(B42,Assembler!$A$2:$B$28,2))</f>
        <v>10010000</v>
      </c>
      <c r="F42" s="14" t="str">
        <f>RIGHT(TEXT("00000000"&amp;DEC2BIN(C42),"00000000"),8)</f>
        <v>00000110</v>
      </c>
      <c r="G42" s="14" t="s">
        <v>136</v>
      </c>
    </row>
    <row r="43" spans="1:6" ht="13.5">
      <c r="A43">
        <v>33</v>
      </c>
      <c r="B43" s="1" t="s">
        <v>63</v>
      </c>
      <c r="C43">
        <v>10</v>
      </c>
      <c r="E43" s="14" t="str">
        <f>IF(B43="","00000000",VLOOKUP(B43,Assembler!$A$2:$B$28,2))</f>
        <v>01100011</v>
      </c>
      <c r="F43" s="14" t="str">
        <f>RIGHT(TEXT("00000000"&amp;DEC2BIN(C43),"00000000"),8)</f>
        <v>00001010</v>
      </c>
    </row>
    <row r="44" spans="1:6" ht="13.5">
      <c r="A44">
        <v>34</v>
      </c>
      <c r="B44" s="1" t="s">
        <v>1</v>
      </c>
      <c r="C44">
        <v>1</v>
      </c>
      <c r="E44" s="14" t="str">
        <f>IF(B44="","00000000",VLOOKUP(B44,Assembler!$A$2:$B$28,2))</f>
        <v>01010000</v>
      </c>
      <c r="F44" s="14" t="str">
        <f>RIGHT(TEXT("00000000"&amp;DEC2BIN(C44),"00000000"),8)</f>
        <v>00000001</v>
      </c>
    </row>
    <row r="45" spans="1:6" ht="13.5">
      <c r="A45">
        <v>35</v>
      </c>
      <c r="B45" s="1" t="s">
        <v>63</v>
      </c>
      <c r="C45">
        <v>-1</v>
      </c>
      <c r="E45" s="14" t="str">
        <f>IF(B45="","00000000",VLOOKUP(B45,Assembler!$A$2:$B$28,2))</f>
        <v>01100011</v>
      </c>
      <c r="F45" s="14" t="str">
        <f>RIGHT(TEXT("00000000"&amp;DEC2BIN(C45),"00000000"),8)</f>
        <v>11111111</v>
      </c>
    </row>
    <row r="46" spans="1:7" ht="13.5">
      <c r="A46">
        <v>36</v>
      </c>
      <c r="B46" s="1" t="s">
        <v>57</v>
      </c>
      <c r="C46">
        <v>48</v>
      </c>
      <c r="E46" s="14" t="str">
        <f>IF(B46="","00000000",VLOOKUP(B46,Assembler!$A$2:$B$28,2))</f>
        <v>01000011</v>
      </c>
      <c r="F46" s="14" t="str">
        <f>RIGHT(TEXT("00000000"&amp;DEC2BIN(C46),"00000000"),8)</f>
        <v>00110000</v>
      </c>
      <c r="G46" t="s">
        <v>138</v>
      </c>
    </row>
    <row r="47" spans="1:6" ht="13.5">
      <c r="A47">
        <v>37</v>
      </c>
      <c r="B47" s="1" t="s">
        <v>66</v>
      </c>
      <c r="C47">
        <v>4</v>
      </c>
      <c r="E47" s="14" t="str">
        <f>IF(B47="","00000000",VLOOKUP(B47,Assembler!$A$2:$B$28,2))</f>
        <v>10010001</v>
      </c>
      <c r="F47" s="14" t="str">
        <f>RIGHT(TEXT("00000000"&amp;DEC2BIN(C47),"00000000"),8)</f>
        <v>00000100</v>
      </c>
    </row>
    <row r="48" spans="1:7" ht="13.5">
      <c r="A48">
        <v>38</v>
      </c>
      <c r="B48" s="1" t="s">
        <v>4</v>
      </c>
      <c r="C48">
        <v>4</v>
      </c>
      <c r="E48" s="14" t="str">
        <f>IF(B48="","00000000",VLOOKUP(B48,Assembler!$A$2:$B$28,2))</f>
        <v>10000000</v>
      </c>
      <c r="F48" s="14" t="str">
        <f>RIGHT(TEXT("00000000"&amp;DEC2BIN(C48),"00000000"),8)</f>
        <v>00000100</v>
      </c>
      <c r="G48" t="s">
        <v>142</v>
      </c>
    </row>
    <row r="49" spans="1:6" ht="13.5">
      <c r="A49">
        <v>39</v>
      </c>
      <c r="B49" s="1" t="s">
        <v>57</v>
      </c>
      <c r="C49">
        <v>-1</v>
      </c>
      <c r="E49" s="14" t="str">
        <f>IF(B49="","00000000",VLOOKUP(B49,Assembler!$A$2:$B$28,2))</f>
        <v>01000011</v>
      </c>
      <c r="F49" s="14" t="str">
        <f>RIGHT(TEXT("00000000"&amp;DEC2BIN(C49),"00000000"),8)</f>
        <v>11111111</v>
      </c>
    </row>
    <row r="50" spans="1:6" ht="13.5">
      <c r="A50">
        <v>40</v>
      </c>
      <c r="B50" s="1" t="s">
        <v>5</v>
      </c>
      <c r="C50">
        <v>4</v>
      </c>
      <c r="E50" s="14" t="str">
        <f>IF(B50="","00000000",VLOOKUP(B50,Assembler!$A$2:$B$28,2))</f>
        <v>10010000</v>
      </c>
      <c r="F50" s="14" t="str">
        <f>RIGHT(TEXT("00000000"&amp;DEC2BIN(C50),"00000000"),8)</f>
        <v>00000100</v>
      </c>
    </row>
    <row r="51" spans="1:7" ht="13.5">
      <c r="A51">
        <v>41</v>
      </c>
      <c r="B51" s="1" t="s">
        <v>4</v>
      </c>
      <c r="C51">
        <v>6</v>
      </c>
      <c r="E51" s="14" t="str">
        <f>IF(B51="","00000000",VLOOKUP(B51,Assembler!$A$2:$B$28,2))</f>
        <v>10000000</v>
      </c>
      <c r="F51" s="14" t="str">
        <f>RIGHT(TEXT("00000000"&amp;DEC2BIN(C51),"00000000"),8)</f>
        <v>00000110</v>
      </c>
      <c r="G51" t="s">
        <v>144</v>
      </c>
    </row>
    <row r="52" spans="1:7" ht="13.5">
      <c r="A52">
        <v>42</v>
      </c>
      <c r="B52" s="1" t="s">
        <v>10</v>
      </c>
      <c r="C52">
        <v>45</v>
      </c>
      <c r="E52" s="14" t="str">
        <f>IF(B52="","00000000",VLOOKUP(B52,Assembler!$A$2:$B$28,2))</f>
        <v>11100000</v>
      </c>
      <c r="F52" s="14" t="str">
        <f>RIGHT(TEXT("00000000"&amp;DEC2BIN(C52),"00000000"),8)</f>
        <v>00101101</v>
      </c>
      <c r="G52" t="s">
        <v>145</v>
      </c>
    </row>
    <row r="53" spans="1:7" ht="13.5">
      <c r="A53">
        <v>43</v>
      </c>
      <c r="B53" s="1" t="s">
        <v>5</v>
      </c>
      <c r="C53">
        <v>1</v>
      </c>
      <c r="E53" s="14" t="str">
        <f>IF(B53="","00000000",VLOOKUP(B53,Assembler!$A$2:$B$28,2))</f>
        <v>10010000</v>
      </c>
      <c r="F53" s="14" t="str">
        <f>RIGHT(TEXT("00000000"&amp;DEC2BIN(C53),"00000000"),8)</f>
        <v>00000001</v>
      </c>
      <c r="G53" t="s">
        <v>143</v>
      </c>
    </row>
    <row r="54" spans="1:6" ht="13.5">
      <c r="A54">
        <v>44</v>
      </c>
      <c r="B54" s="1" t="s">
        <v>8</v>
      </c>
      <c r="C54">
        <v>31</v>
      </c>
      <c r="E54" s="14" t="str">
        <f>IF(B54="","00000000",VLOOKUP(B54,Assembler!$A$2:$B$28,2))</f>
        <v>11010000</v>
      </c>
      <c r="F54" s="14" t="str">
        <f>RIGHT(TEXT("00000000"&amp;DEC2BIN(C54),"00000000"),8)</f>
        <v>00011111</v>
      </c>
    </row>
    <row r="55" spans="1:7" ht="13.5">
      <c r="A55">
        <v>45</v>
      </c>
      <c r="B55" s="1" t="s">
        <v>11</v>
      </c>
      <c r="E55" s="14" t="str">
        <f>IF(B55="","00000000",VLOOKUP(B55,Assembler!$A$2:$B$28,2))</f>
        <v>11000000</v>
      </c>
      <c r="F55" s="14" t="str">
        <f>RIGHT(TEXT("00000000"&amp;DEC2BIN(C55),"00000000"),8)</f>
        <v>00000000</v>
      </c>
      <c r="G55" t="s">
        <v>146</v>
      </c>
    </row>
    <row r="56" spans="1:6" ht="13.5">
      <c r="A56">
        <v>46</v>
      </c>
      <c r="B56" s="1"/>
      <c r="E56" s="14" t="str">
        <f>IF(B56="","00000000",VLOOKUP(B56,Assembler!$A$2:$B$28,2))</f>
        <v>00000000</v>
      </c>
      <c r="F56" s="14" t="str">
        <f>RIGHT(TEXT("00000000"&amp;DEC2BIN(C56),"00000000"),8)</f>
        <v>00000000</v>
      </c>
    </row>
    <row r="57" spans="1:6" ht="13.5">
      <c r="A57">
        <v>47</v>
      </c>
      <c r="B57" s="1"/>
      <c r="E57" s="14" t="str">
        <f>IF(B57="","00000000",VLOOKUP(B57,Assembler!$A$2:$B$28,2))</f>
        <v>00000000</v>
      </c>
      <c r="F57" s="14" t="str">
        <f>RIGHT(TEXT("00000000"&amp;DEC2BIN(C57),"00000000"),8)</f>
        <v>00000000</v>
      </c>
    </row>
    <row r="58" spans="1:6" ht="13.5">
      <c r="A58">
        <v>48</v>
      </c>
      <c r="B58" s="1"/>
      <c r="E58" s="14" t="str">
        <f>IF(B58="","00000000",VLOOKUP(B58,Assembler!$A$2:$B$28,2))</f>
        <v>00000000</v>
      </c>
      <c r="F58" s="14" t="str">
        <f>RIGHT(TEXT("00000000"&amp;DEC2BIN(C58),"00000000"),8)</f>
        <v>00000000</v>
      </c>
    </row>
    <row r="59" spans="1:6" ht="13.5">
      <c r="A59">
        <v>49</v>
      </c>
      <c r="B59" s="1"/>
      <c r="E59" s="14" t="str">
        <f>IF(B59="","00000000",VLOOKUP(B59,Assembler!$A$2:$B$28,2))</f>
        <v>00000000</v>
      </c>
      <c r="F59" s="14" t="str">
        <f>RIGHT(TEXT("00000000"&amp;DEC2BIN(C59),"00000000"),8)</f>
        <v>00000000</v>
      </c>
    </row>
    <row r="60" spans="1:6" ht="13.5">
      <c r="A60">
        <v>50</v>
      </c>
      <c r="B60" s="1"/>
      <c r="E60" s="14" t="str">
        <f>IF(B60="","00000000",VLOOKUP(B60,Assembler!$A$2:$B$28,2))</f>
        <v>00000000</v>
      </c>
      <c r="F60" s="14" t="str">
        <f>RIGHT(TEXT("00000000"&amp;DEC2BIN(C60),"00000000"),8)</f>
        <v>00000000</v>
      </c>
    </row>
    <row r="61" spans="1:6" ht="13.5">
      <c r="A61">
        <v>51</v>
      </c>
      <c r="B61" s="1"/>
      <c r="E61" s="14" t="str">
        <f>IF(B61="","00000000",VLOOKUP(B61,Assembler!$A$2:$B$28,2))</f>
        <v>00000000</v>
      </c>
      <c r="F61" s="14" t="str">
        <f>RIGHT(TEXT("00000000"&amp;DEC2BIN(C61),"00000000"),8)</f>
        <v>00000000</v>
      </c>
    </row>
    <row r="62" spans="1:6" ht="13.5">
      <c r="A62">
        <v>52</v>
      </c>
      <c r="B62" s="1"/>
      <c r="E62" s="14" t="str">
        <f>IF(B62="","00000000",VLOOKUP(B62,Assembler!$A$2:$B$28,2))</f>
        <v>00000000</v>
      </c>
      <c r="F62" s="14" t="str">
        <f>RIGHT(TEXT("00000000"&amp;DEC2BIN(C62),"00000000"),8)</f>
        <v>00000000</v>
      </c>
    </row>
    <row r="63" spans="1:6" ht="13.5">
      <c r="A63">
        <v>53</v>
      </c>
      <c r="B63" s="1"/>
      <c r="E63" s="14" t="str">
        <f>IF(B63="","00000000",VLOOKUP(B63,Assembler!$A$2:$B$28,2))</f>
        <v>00000000</v>
      </c>
      <c r="F63" s="14" t="str">
        <f>RIGHT(TEXT("00000000"&amp;DEC2BIN(C63),"00000000"),8)</f>
        <v>00000000</v>
      </c>
    </row>
    <row r="64" spans="1:6" ht="13.5">
      <c r="A64">
        <v>54</v>
      </c>
      <c r="B64" s="1"/>
      <c r="E64" s="14" t="str">
        <f>IF(B64="","00000000",VLOOKUP(B64,Assembler!$A$2:$B$28,2))</f>
        <v>00000000</v>
      </c>
      <c r="F64" s="14" t="str">
        <f>RIGHT(TEXT("00000000"&amp;DEC2BIN(C64),"00000000"),8)</f>
        <v>00000000</v>
      </c>
    </row>
    <row r="65" spans="1:6" ht="13.5">
      <c r="A65">
        <v>55</v>
      </c>
      <c r="B65" s="1"/>
      <c r="E65" s="14" t="str">
        <f>IF(B65="","00000000",VLOOKUP(B65,Assembler!$A$2:$B$28,2))</f>
        <v>00000000</v>
      </c>
      <c r="F65" s="14" t="str">
        <f>RIGHT(TEXT("00000000"&amp;DEC2BIN(C65),"00000000"),8)</f>
        <v>00000000</v>
      </c>
    </row>
    <row r="66" spans="1:6" ht="13.5">
      <c r="A66">
        <v>56</v>
      </c>
      <c r="B66" s="1"/>
      <c r="E66" s="14" t="str">
        <f>IF(B66="","00000000",VLOOKUP(B66,Assembler!$A$2:$B$28,2))</f>
        <v>00000000</v>
      </c>
      <c r="F66" s="14" t="str">
        <f>RIGHT(TEXT("00000000"&amp;DEC2BIN(C66),"00000000"),8)</f>
        <v>00000000</v>
      </c>
    </row>
    <row r="67" spans="1:6" ht="13.5">
      <c r="A67">
        <v>57</v>
      </c>
      <c r="B67" s="1"/>
      <c r="E67" s="14" t="str">
        <f>IF(B67="","00000000",VLOOKUP(B67,Assembler!$A$2:$B$28,2))</f>
        <v>00000000</v>
      </c>
      <c r="F67" s="14" t="str">
        <f>RIGHT(TEXT("00000000"&amp;DEC2BIN(C67),"00000000"),8)</f>
        <v>00000000</v>
      </c>
    </row>
    <row r="68" spans="1:6" ht="13.5">
      <c r="A68">
        <v>58</v>
      </c>
      <c r="B68" s="1"/>
      <c r="E68" s="14" t="str">
        <f>IF(B68="","00000000",VLOOKUP(B68,Assembler!$A$2:$B$28,2))</f>
        <v>00000000</v>
      </c>
      <c r="F68" s="14" t="str">
        <f>RIGHT(TEXT("00000000"&amp;DEC2BIN(C68),"00000000"),8)</f>
        <v>00000000</v>
      </c>
    </row>
    <row r="69" spans="1:6" ht="13.5">
      <c r="A69">
        <v>59</v>
      </c>
      <c r="B69" s="1"/>
      <c r="E69" s="14" t="str">
        <f>IF(B69="","00000000",VLOOKUP(B69,Assembler!$A$2:$B$28,2))</f>
        <v>00000000</v>
      </c>
      <c r="F69" s="14" t="str">
        <f>RIGHT(TEXT("00000000"&amp;DEC2BIN(C69),"00000000"),8)</f>
        <v>00000000</v>
      </c>
    </row>
    <row r="70" spans="1:6" ht="13.5">
      <c r="A70">
        <v>60</v>
      </c>
      <c r="B70" s="1"/>
      <c r="E70" s="14" t="str">
        <f>IF(B70="","00000000",VLOOKUP(B70,Assembler!$A$2:$B$28,2))</f>
        <v>00000000</v>
      </c>
      <c r="F70" s="14" t="str">
        <f>RIGHT(TEXT("00000000"&amp;DEC2BIN(C70),"00000000"),8)</f>
        <v>00000000</v>
      </c>
    </row>
    <row r="71" spans="1:6" ht="13.5">
      <c r="A71">
        <v>61</v>
      </c>
      <c r="B71" s="1"/>
      <c r="E71" s="14" t="str">
        <f>IF(B71="","00000000",VLOOKUP(B71,Assembler!$A$2:$B$28,2))</f>
        <v>00000000</v>
      </c>
      <c r="F71" s="14" t="str">
        <f>RIGHT(TEXT("00000000"&amp;DEC2BIN(C71),"00000000"),8)</f>
        <v>00000000</v>
      </c>
    </row>
    <row r="72" spans="1:6" ht="13.5">
      <c r="A72">
        <v>62</v>
      </c>
      <c r="B72" s="1"/>
      <c r="E72" s="14" t="str">
        <f>IF(B72="","00000000",VLOOKUP(B72,Assembler!$A$2:$B$28,2))</f>
        <v>00000000</v>
      </c>
      <c r="F72" s="14" t="str">
        <f>RIGHT(TEXT("00000000"&amp;DEC2BIN(C72),"00000000"),8)</f>
        <v>00000000</v>
      </c>
    </row>
    <row r="73" spans="1:6" ht="13.5">
      <c r="A73">
        <v>63</v>
      </c>
      <c r="B73" s="1"/>
      <c r="E73" s="14" t="str">
        <f>IF(B73="","00000000",VLOOKUP(B73,Assembler!$A$2:$B$28,2))</f>
        <v>00000000</v>
      </c>
      <c r="F73" s="14" t="str">
        <f>RIGHT(TEXT("00000000"&amp;DEC2BIN(C73),"00000000"),8)</f>
        <v>00000000</v>
      </c>
    </row>
    <row r="74" spans="1:6" ht="13.5">
      <c r="A74">
        <v>64</v>
      </c>
      <c r="B74" s="1"/>
      <c r="E74" s="14" t="str">
        <f>IF(B74="","00000000",VLOOKUP(B74,Assembler!$A$2:$B$28,2))</f>
        <v>00000000</v>
      </c>
      <c r="F74" s="14" t="str">
        <f>RIGHT(TEXT("00000000"&amp;DEC2BIN(C74),"00000000"),8)</f>
        <v>00000000</v>
      </c>
    </row>
    <row r="75" spans="1:6" ht="13.5">
      <c r="A75">
        <v>65</v>
      </c>
      <c r="B75" s="1"/>
      <c r="E75" s="14" t="str">
        <f>IF(B75="","00000000",VLOOKUP(B75,Assembler!$A$2:$B$28,2))</f>
        <v>00000000</v>
      </c>
      <c r="F75" s="14" t="str">
        <f>RIGHT(TEXT("00000000"&amp;DEC2BIN(C75),"00000000"),8)</f>
        <v>00000000</v>
      </c>
    </row>
    <row r="76" spans="1:6" ht="13.5">
      <c r="A76">
        <v>66</v>
      </c>
      <c r="B76" s="1"/>
      <c r="E76" s="14" t="str">
        <f>IF(B76="","00000000",VLOOKUP(B76,Assembler!$A$2:$B$28,2))</f>
        <v>00000000</v>
      </c>
      <c r="F76" s="14" t="str">
        <f>RIGHT(TEXT("00000000"&amp;DEC2BIN(C76),"00000000"),8)</f>
        <v>00000000</v>
      </c>
    </row>
    <row r="77" spans="1:6" ht="13.5">
      <c r="A77">
        <v>67</v>
      </c>
      <c r="B77" s="1"/>
      <c r="E77" s="14" t="str">
        <f>IF(B77="","00000000",VLOOKUP(B77,Assembler!$A$2:$B$28,2))</f>
        <v>00000000</v>
      </c>
      <c r="F77" s="14" t="str">
        <f>RIGHT(TEXT("00000000"&amp;DEC2BIN(C77),"00000000"),8)</f>
        <v>00000000</v>
      </c>
    </row>
    <row r="78" spans="1:6" ht="13.5">
      <c r="A78">
        <v>68</v>
      </c>
      <c r="B78" s="1"/>
      <c r="E78" s="14" t="str">
        <f>IF(B78="","00000000",VLOOKUP(B78,Assembler!$A$2:$B$28,2))</f>
        <v>00000000</v>
      </c>
      <c r="F78" s="14" t="str">
        <f>RIGHT(TEXT("00000000"&amp;DEC2BIN(C78),"00000000"),8)</f>
        <v>00000000</v>
      </c>
    </row>
    <row r="79" spans="1:6" ht="13.5">
      <c r="A79">
        <v>69</v>
      </c>
      <c r="B79" s="1"/>
      <c r="E79" s="14" t="str">
        <f>IF(B79="","00000000",VLOOKUP(B79,Assembler!$A$2:$B$28,2))</f>
        <v>00000000</v>
      </c>
      <c r="F79" s="14" t="str">
        <f>RIGHT(TEXT("00000000"&amp;DEC2BIN(C79),"00000000"),8)</f>
        <v>00000000</v>
      </c>
    </row>
    <row r="80" spans="1:6" ht="13.5">
      <c r="A80">
        <v>70</v>
      </c>
      <c r="B80" s="1"/>
      <c r="E80" s="14" t="str">
        <f>IF(B80="","00000000",VLOOKUP(B80,Assembler!$A$2:$B$28,2))</f>
        <v>00000000</v>
      </c>
      <c r="F80" s="14" t="str">
        <f>RIGHT(TEXT("00000000"&amp;DEC2BIN(C80),"00000000"),8)</f>
        <v>00000000</v>
      </c>
    </row>
    <row r="81" spans="1:6" ht="13.5">
      <c r="A81">
        <v>71</v>
      </c>
      <c r="B81" s="1"/>
      <c r="E81" s="14" t="str">
        <f>IF(B81="","00000000",VLOOKUP(B81,Assembler!$A$2:$B$28,2))</f>
        <v>00000000</v>
      </c>
      <c r="F81" s="14" t="str">
        <f>RIGHT(TEXT("00000000"&amp;DEC2BIN(C81),"00000000"),8)</f>
        <v>00000000</v>
      </c>
    </row>
    <row r="82" spans="1:6" ht="13.5">
      <c r="A82">
        <v>72</v>
      </c>
      <c r="B82" s="1"/>
      <c r="E82" s="14" t="str">
        <f>IF(B82="","00000000",VLOOKUP(B82,Assembler!$A$2:$B$28,2))</f>
        <v>00000000</v>
      </c>
      <c r="F82" s="14" t="str">
        <f>RIGHT(TEXT("00000000"&amp;DEC2BIN(C82),"00000000"),8)</f>
        <v>00000000</v>
      </c>
    </row>
    <row r="83" spans="1:6" ht="13.5">
      <c r="A83">
        <v>73</v>
      </c>
      <c r="B83" s="1"/>
      <c r="E83" s="14" t="str">
        <f>IF(B83="","00000000",VLOOKUP(B83,Assembler!$A$2:$B$28,2))</f>
        <v>00000000</v>
      </c>
      <c r="F83" s="14" t="str">
        <f>RIGHT(TEXT("00000000"&amp;DEC2BIN(C83),"00000000"),8)</f>
        <v>00000000</v>
      </c>
    </row>
    <row r="84" spans="1:6" ht="13.5">
      <c r="A84">
        <v>74</v>
      </c>
      <c r="B84" s="1"/>
      <c r="E84" s="14" t="str">
        <f>IF(B84="","00000000",VLOOKUP(B84,Assembler!$A$2:$B$28,2))</f>
        <v>00000000</v>
      </c>
      <c r="F84" s="14" t="str">
        <f>RIGHT(TEXT("00000000"&amp;DEC2BIN(C84),"00000000"),8)</f>
        <v>00000000</v>
      </c>
    </row>
    <row r="85" spans="1:6" ht="13.5">
      <c r="A85">
        <v>75</v>
      </c>
      <c r="B85" s="1"/>
      <c r="E85" s="14" t="str">
        <f>IF(B85="","00000000",VLOOKUP(B85,Assembler!$A$2:$B$28,2))</f>
        <v>00000000</v>
      </c>
      <c r="F85" s="14" t="str">
        <f>RIGHT(TEXT("00000000"&amp;DEC2BIN(C85),"00000000"),8)</f>
        <v>00000000</v>
      </c>
    </row>
    <row r="86" spans="1:6" ht="13.5">
      <c r="A86">
        <v>76</v>
      </c>
      <c r="B86" s="1"/>
      <c r="E86" s="14" t="str">
        <f>IF(B86="","00000000",VLOOKUP(B86,Assembler!$A$2:$B$28,2))</f>
        <v>00000000</v>
      </c>
      <c r="F86" s="14" t="str">
        <f>RIGHT(TEXT("00000000"&amp;DEC2BIN(C86),"00000000"),8)</f>
        <v>00000000</v>
      </c>
    </row>
    <row r="87" spans="1:6" ht="13.5">
      <c r="A87">
        <v>77</v>
      </c>
      <c r="B87" s="1"/>
      <c r="E87" s="14" t="str">
        <f>IF(B87="","00000000",VLOOKUP(B87,Assembler!$A$2:$B$28,2))</f>
        <v>00000000</v>
      </c>
      <c r="F87" s="14" t="str">
        <f>RIGHT(TEXT("00000000"&amp;DEC2BIN(C87),"00000000"),8)</f>
        <v>00000000</v>
      </c>
    </row>
    <row r="88" spans="1:6" ht="13.5">
      <c r="A88">
        <v>78</v>
      </c>
      <c r="B88" s="1"/>
      <c r="E88" s="14" t="str">
        <f>IF(B88="","00000000",VLOOKUP(B88,Assembler!$A$2:$B$28,2))</f>
        <v>00000000</v>
      </c>
      <c r="F88" s="14" t="str">
        <f>RIGHT(TEXT("00000000"&amp;DEC2BIN(C88),"00000000"),8)</f>
        <v>00000000</v>
      </c>
    </row>
    <row r="89" spans="1:6" ht="13.5">
      <c r="A89">
        <v>79</v>
      </c>
      <c r="B89" s="1"/>
      <c r="E89" s="14" t="str">
        <f>IF(B89="","00000000",VLOOKUP(B89,Assembler!$A$2:$B$28,2))</f>
        <v>00000000</v>
      </c>
      <c r="F89" s="14" t="str">
        <f>RIGHT(TEXT("00000000"&amp;DEC2BIN(C89),"00000000"),8)</f>
        <v>00000000</v>
      </c>
    </row>
    <row r="90" spans="1:6" ht="13.5">
      <c r="A90">
        <v>80</v>
      </c>
      <c r="B90" s="1"/>
      <c r="E90" s="14" t="str">
        <f>IF(B90="","00000000",VLOOKUP(B90,Assembler!$A$2:$B$28,2))</f>
        <v>00000000</v>
      </c>
      <c r="F90" s="14" t="str">
        <f>RIGHT(TEXT("00000000"&amp;DEC2BIN(C90),"00000000"),8)</f>
        <v>00000000</v>
      </c>
    </row>
    <row r="91" spans="1:6" ht="13.5">
      <c r="A91">
        <v>81</v>
      </c>
      <c r="B91" s="1"/>
      <c r="E91" s="14" t="str">
        <f>IF(B91="","00000000",VLOOKUP(B91,Assembler!$A$2:$B$28,2))</f>
        <v>00000000</v>
      </c>
      <c r="F91" s="14" t="str">
        <f>RIGHT(TEXT("00000000"&amp;DEC2BIN(C91),"00000000"),8)</f>
        <v>00000000</v>
      </c>
    </row>
    <row r="92" spans="1:6" ht="13.5">
      <c r="A92">
        <v>82</v>
      </c>
      <c r="B92" s="1"/>
      <c r="E92" s="14" t="str">
        <f>IF(B92="","00000000",VLOOKUP(B92,Assembler!$A$2:$B$28,2))</f>
        <v>00000000</v>
      </c>
      <c r="F92" s="14" t="str">
        <f>RIGHT(TEXT("00000000"&amp;DEC2BIN(C92),"00000000"),8)</f>
        <v>00000000</v>
      </c>
    </row>
    <row r="93" spans="1:6" ht="13.5">
      <c r="A93">
        <v>83</v>
      </c>
      <c r="B93" s="1"/>
      <c r="E93" s="14" t="str">
        <f>IF(B93="","00000000",VLOOKUP(B93,Assembler!$A$2:$B$28,2))</f>
        <v>00000000</v>
      </c>
      <c r="F93" s="14" t="str">
        <f>RIGHT(TEXT("00000000"&amp;DEC2BIN(C93),"00000000"),8)</f>
        <v>00000000</v>
      </c>
    </row>
    <row r="94" spans="1:6" ht="13.5">
      <c r="A94">
        <v>84</v>
      </c>
      <c r="B94" s="1"/>
      <c r="E94" s="14" t="str">
        <f>IF(B94="","00000000",VLOOKUP(B94,Assembler!$A$2:$B$28,2))</f>
        <v>00000000</v>
      </c>
      <c r="F94" s="14" t="str">
        <f>RIGHT(TEXT("00000000"&amp;DEC2BIN(C94),"00000000"),8)</f>
        <v>00000000</v>
      </c>
    </row>
    <row r="95" spans="1:6" ht="13.5">
      <c r="A95">
        <v>85</v>
      </c>
      <c r="B95" s="1"/>
      <c r="E95" s="14" t="str">
        <f>IF(B95="","00000000",VLOOKUP(B95,Assembler!$A$2:$B$28,2))</f>
        <v>00000000</v>
      </c>
      <c r="F95" s="14" t="str">
        <f>RIGHT(TEXT("00000000"&amp;DEC2BIN(C95),"00000000"),8)</f>
        <v>00000000</v>
      </c>
    </row>
    <row r="96" spans="1:6" ht="13.5">
      <c r="A96">
        <v>86</v>
      </c>
      <c r="B96" s="1"/>
      <c r="E96" s="14" t="str">
        <f>IF(B96="","00000000",VLOOKUP(B96,Assembler!$A$2:$B$28,2))</f>
        <v>00000000</v>
      </c>
      <c r="F96" s="14" t="str">
        <f>RIGHT(TEXT("00000000"&amp;DEC2BIN(C96),"00000000"),8)</f>
        <v>00000000</v>
      </c>
    </row>
    <row r="97" spans="1:6" ht="13.5">
      <c r="A97">
        <v>87</v>
      </c>
      <c r="B97" s="1"/>
      <c r="E97" s="14" t="str">
        <f>IF(B97="","00000000",VLOOKUP(B97,Assembler!$A$2:$B$28,2))</f>
        <v>00000000</v>
      </c>
      <c r="F97" s="14" t="str">
        <f>RIGHT(TEXT("00000000"&amp;DEC2BIN(C97),"00000000"),8)</f>
        <v>00000000</v>
      </c>
    </row>
    <row r="98" spans="1:6" ht="13.5">
      <c r="A98">
        <v>88</v>
      </c>
      <c r="B98" s="1"/>
      <c r="E98" s="14" t="str">
        <f>IF(B98="","00000000",VLOOKUP(B98,Assembler!$A$2:$B$28,2))</f>
        <v>00000000</v>
      </c>
      <c r="F98" s="14" t="str">
        <f>RIGHT(TEXT("00000000"&amp;DEC2BIN(C98),"00000000"),8)</f>
        <v>00000000</v>
      </c>
    </row>
    <row r="99" spans="1:6" ht="13.5">
      <c r="A99">
        <v>89</v>
      </c>
      <c r="B99" s="1"/>
      <c r="E99" s="14" t="str">
        <f>IF(B99="","00000000",VLOOKUP(B99,Assembler!$A$2:$B$28,2))</f>
        <v>00000000</v>
      </c>
      <c r="F99" s="14" t="str">
        <f>RIGHT(TEXT("00000000"&amp;DEC2BIN(C99),"00000000"),8)</f>
        <v>00000000</v>
      </c>
    </row>
    <row r="100" spans="1:6" ht="13.5">
      <c r="A100">
        <v>90</v>
      </c>
      <c r="B100" s="1"/>
      <c r="E100" s="14" t="str">
        <f>IF(B100="","00000000",VLOOKUP(B100,Assembler!$A$2:$B$28,2))</f>
        <v>00000000</v>
      </c>
      <c r="F100" s="14" t="str">
        <f>RIGHT(TEXT("00000000"&amp;DEC2BIN(C100),"00000000"),8)</f>
        <v>00000000</v>
      </c>
    </row>
    <row r="101" spans="1:6" ht="13.5">
      <c r="A101">
        <v>91</v>
      </c>
      <c r="B101" s="1"/>
      <c r="E101" s="14" t="str">
        <f>IF(B101="","00000000",VLOOKUP(B101,Assembler!$A$2:$B$28,2))</f>
        <v>00000000</v>
      </c>
      <c r="F101" s="14" t="str">
        <f>RIGHT(TEXT("00000000"&amp;DEC2BIN(C101),"00000000"),8)</f>
        <v>00000000</v>
      </c>
    </row>
    <row r="102" spans="1:6" ht="13.5">
      <c r="A102">
        <v>92</v>
      </c>
      <c r="B102" s="1"/>
      <c r="E102" s="14" t="str">
        <f>IF(B102="","00000000",VLOOKUP(B102,Assembler!$A$2:$B$28,2))</f>
        <v>00000000</v>
      </c>
      <c r="F102" s="14" t="str">
        <f>RIGHT(TEXT("00000000"&amp;DEC2BIN(C102),"00000000"),8)</f>
        <v>00000000</v>
      </c>
    </row>
    <row r="103" spans="1:6" ht="13.5">
      <c r="A103">
        <v>93</v>
      </c>
      <c r="B103" s="1"/>
      <c r="E103" s="14" t="str">
        <f>IF(B103="","00000000",VLOOKUP(B103,Assembler!$A$2:$B$28,2))</f>
        <v>00000000</v>
      </c>
      <c r="F103" s="14" t="str">
        <f>RIGHT(TEXT("00000000"&amp;DEC2BIN(C103),"00000000"),8)</f>
        <v>00000000</v>
      </c>
    </row>
    <row r="104" spans="1:6" ht="13.5">
      <c r="A104">
        <v>94</v>
      </c>
      <c r="B104" s="1"/>
      <c r="E104" s="14" t="str">
        <f>IF(B104="","00000000",VLOOKUP(B104,Assembler!$A$2:$B$28,2))</f>
        <v>00000000</v>
      </c>
      <c r="F104" s="14" t="str">
        <f>RIGHT(TEXT("00000000"&amp;DEC2BIN(C104),"00000000"),8)</f>
        <v>00000000</v>
      </c>
    </row>
    <row r="105" spans="1:6" ht="13.5">
      <c r="A105">
        <v>95</v>
      </c>
      <c r="B105" s="1"/>
      <c r="E105" s="14" t="str">
        <f>IF(B105="","00000000",VLOOKUP(B105,Assembler!$A$2:$B$28,2))</f>
        <v>00000000</v>
      </c>
      <c r="F105" s="14" t="str">
        <f>RIGHT(TEXT("00000000"&amp;DEC2BIN(C105),"00000000"),8)</f>
        <v>00000000</v>
      </c>
    </row>
    <row r="106" spans="1:6" ht="13.5">
      <c r="A106">
        <v>96</v>
      </c>
      <c r="B106" s="1"/>
      <c r="E106" s="14" t="str">
        <f>IF(B106="","00000000",VLOOKUP(B106,Assembler!$A$2:$B$28,2))</f>
        <v>00000000</v>
      </c>
      <c r="F106" s="14" t="str">
        <f>RIGHT(TEXT("00000000"&amp;DEC2BIN(C106),"00000000"),8)</f>
        <v>00000000</v>
      </c>
    </row>
    <row r="107" spans="1:6" ht="13.5">
      <c r="A107">
        <v>97</v>
      </c>
      <c r="B107" s="1"/>
      <c r="E107" s="14" t="str">
        <f>IF(B107="","00000000",VLOOKUP(B107,Assembler!$A$2:$B$28,2))</f>
        <v>00000000</v>
      </c>
      <c r="F107" s="14" t="str">
        <f>RIGHT(TEXT("00000000"&amp;DEC2BIN(C107),"00000000"),8)</f>
        <v>00000000</v>
      </c>
    </row>
    <row r="108" spans="1:6" ht="13.5">
      <c r="A108">
        <v>98</v>
      </c>
      <c r="B108" s="1"/>
      <c r="E108" s="14" t="str">
        <f>IF(B108="","00000000",VLOOKUP(B108,Assembler!$A$2:$B$28,2))</f>
        <v>00000000</v>
      </c>
      <c r="F108" s="14" t="str">
        <f>RIGHT(TEXT("00000000"&amp;DEC2BIN(C108),"00000000"),8)</f>
        <v>00000000</v>
      </c>
    </row>
    <row r="109" spans="1:6" ht="13.5">
      <c r="A109">
        <v>99</v>
      </c>
      <c r="B109" s="1"/>
      <c r="E109" s="14" t="str">
        <f>IF(B109="","00000000",VLOOKUP(B109,Assembler!$A$2:$B$28,2))</f>
        <v>00000000</v>
      </c>
      <c r="F109" s="14" t="str">
        <f>RIGHT(TEXT("00000000"&amp;DEC2BIN(C109),"00000000"),8)</f>
        <v>00000000</v>
      </c>
    </row>
    <row r="110" spans="1:6" ht="13.5">
      <c r="A110">
        <v>100</v>
      </c>
      <c r="B110" s="1"/>
      <c r="E110" s="14" t="str">
        <f>IF(B110="","00000000",VLOOKUP(B110,Assembler!$A$2:$B$28,2))</f>
        <v>00000000</v>
      </c>
      <c r="F110" s="14" t="str">
        <f>RIGHT(TEXT("00000000"&amp;DEC2BIN(C110),"00000000"),8)</f>
        <v>00000000</v>
      </c>
    </row>
    <row r="111" spans="1:6" ht="13.5">
      <c r="A111">
        <v>101</v>
      </c>
      <c r="B111" s="1"/>
      <c r="E111" s="14" t="str">
        <f>IF(B111="","00000000",VLOOKUP(B111,Assembler!$A$2:$B$28,2))</f>
        <v>00000000</v>
      </c>
      <c r="F111" s="14" t="str">
        <f>RIGHT(TEXT("00000000"&amp;DEC2BIN(C111),"00000000"),8)</f>
        <v>00000000</v>
      </c>
    </row>
    <row r="112" spans="1:6" ht="13.5">
      <c r="A112">
        <v>102</v>
      </c>
      <c r="B112" s="1"/>
      <c r="E112" s="14" t="str">
        <f>IF(B112="","00000000",VLOOKUP(B112,Assembler!$A$2:$B$28,2))</f>
        <v>00000000</v>
      </c>
      <c r="F112" s="14" t="str">
        <f>RIGHT(TEXT("00000000"&amp;DEC2BIN(C112),"00000000"),8)</f>
        <v>00000000</v>
      </c>
    </row>
    <row r="113" spans="1:6" ht="13.5">
      <c r="A113">
        <v>103</v>
      </c>
      <c r="B113" s="1"/>
      <c r="E113" s="14" t="str">
        <f>IF(B113="","00000000",VLOOKUP(B113,Assembler!$A$2:$B$28,2))</f>
        <v>00000000</v>
      </c>
      <c r="F113" s="14" t="str">
        <f>RIGHT(TEXT("00000000"&amp;DEC2BIN(C113),"00000000"),8)</f>
        <v>00000000</v>
      </c>
    </row>
    <row r="114" spans="1:6" ht="13.5">
      <c r="A114">
        <v>104</v>
      </c>
      <c r="B114" s="1"/>
      <c r="E114" s="14" t="str">
        <f>IF(B114="","00000000",VLOOKUP(B114,Assembler!$A$2:$B$28,2))</f>
        <v>00000000</v>
      </c>
      <c r="F114" s="14" t="str">
        <f>RIGHT(TEXT("00000000"&amp;DEC2BIN(C114),"00000000"),8)</f>
        <v>00000000</v>
      </c>
    </row>
    <row r="115" spans="1:6" ht="13.5">
      <c r="A115">
        <v>105</v>
      </c>
      <c r="B115" s="1"/>
      <c r="E115" s="14" t="str">
        <f>IF(B115="","00000000",VLOOKUP(B115,Assembler!$A$2:$B$28,2))</f>
        <v>00000000</v>
      </c>
      <c r="F115" s="14" t="str">
        <f>RIGHT(TEXT("00000000"&amp;DEC2BIN(C115),"00000000"),8)</f>
        <v>00000000</v>
      </c>
    </row>
    <row r="116" spans="1:6" ht="13.5">
      <c r="A116">
        <v>106</v>
      </c>
      <c r="B116" s="1"/>
      <c r="E116" s="14" t="str">
        <f>IF(B116="","00000000",VLOOKUP(B116,Assembler!$A$2:$B$28,2))</f>
        <v>00000000</v>
      </c>
      <c r="F116" s="14" t="str">
        <f>RIGHT(TEXT("00000000"&amp;DEC2BIN(C116),"00000000"),8)</f>
        <v>00000000</v>
      </c>
    </row>
    <row r="117" spans="1:6" ht="13.5">
      <c r="A117">
        <v>107</v>
      </c>
      <c r="B117" s="1"/>
      <c r="E117" s="14" t="str">
        <f>IF(B117="","00000000",VLOOKUP(B117,Assembler!$A$2:$B$28,2))</f>
        <v>00000000</v>
      </c>
      <c r="F117" s="14" t="str">
        <f>RIGHT(TEXT("00000000"&amp;DEC2BIN(C117),"00000000"),8)</f>
        <v>00000000</v>
      </c>
    </row>
    <row r="118" spans="1:6" ht="13.5">
      <c r="A118">
        <v>108</v>
      </c>
      <c r="B118" s="1"/>
      <c r="E118" s="14" t="str">
        <f>IF(B118="","00000000",VLOOKUP(B118,Assembler!$A$2:$B$28,2))</f>
        <v>00000000</v>
      </c>
      <c r="F118" s="14" t="str">
        <f>RIGHT(TEXT("00000000"&amp;DEC2BIN(C118),"00000000"),8)</f>
        <v>00000000</v>
      </c>
    </row>
    <row r="119" spans="1:6" ht="13.5">
      <c r="A119">
        <v>109</v>
      </c>
      <c r="B119" s="1"/>
      <c r="E119" s="14" t="str">
        <f>IF(B119="","00000000",VLOOKUP(B119,Assembler!$A$2:$B$28,2))</f>
        <v>00000000</v>
      </c>
      <c r="F119" s="14" t="str">
        <f>RIGHT(TEXT("00000000"&amp;DEC2BIN(C119),"00000000"),8)</f>
        <v>00000000</v>
      </c>
    </row>
    <row r="120" spans="1:6" ht="13.5">
      <c r="A120">
        <v>110</v>
      </c>
      <c r="B120" s="1"/>
      <c r="E120" s="14" t="str">
        <f>IF(B120="","00000000",VLOOKUP(B120,Assembler!$A$2:$B$28,2))</f>
        <v>00000000</v>
      </c>
      <c r="F120" s="14" t="str">
        <f>RIGHT(TEXT("00000000"&amp;DEC2BIN(C120),"00000000"),8)</f>
        <v>00000000</v>
      </c>
    </row>
    <row r="121" spans="1:6" ht="13.5">
      <c r="A121">
        <v>111</v>
      </c>
      <c r="B121" s="1"/>
      <c r="E121" s="14" t="str">
        <f>IF(B121="","00000000",VLOOKUP(B121,Assembler!$A$2:$B$28,2))</f>
        <v>00000000</v>
      </c>
      <c r="F121" s="14" t="str">
        <f>RIGHT(TEXT("00000000"&amp;DEC2BIN(C121),"00000000"),8)</f>
        <v>00000000</v>
      </c>
    </row>
    <row r="122" spans="1:6" ht="13.5">
      <c r="A122">
        <v>112</v>
      </c>
      <c r="B122" s="1"/>
      <c r="E122" s="14" t="str">
        <f>IF(B122="","00000000",VLOOKUP(B122,Assembler!$A$2:$B$28,2))</f>
        <v>00000000</v>
      </c>
      <c r="F122" s="14" t="str">
        <f>RIGHT(TEXT("00000000"&amp;DEC2BIN(C122),"00000000"),8)</f>
        <v>00000000</v>
      </c>
    </row>
    <row r="123" spans="1:6" ht="13.5">
      <c r="A123">
        <v>113</v>
      </c>
      <c r="B123" s="1"/>
      <c r="E123" s="14" t="str">
        <f>IF(B123="","00000000",VLOOKUP(B123,Assembler!$A$2:$B$28,2))</f>
        <v>00000000</v>
      </c>
      <c r="F123" s="14" t="str">
        <f>RIGHT(TEXT("00000000"&amp;DEC2BIN(C123),"00000000"),8)</f>
        <v>00000000</v>
      </c>
    </row>
    <row r="124" spans="1:6" ht="13.5">
      <c r="A124">
        <v>114</v>
      </c>
      <c r="B124" s="1"/>
      <c r="E124" s="14" t="str">
        <f>IF(B124="","00000000",VLOOKUP(B124,Assembler!$A$2:$B$28,2))</f>
        <v>00000000</v>
      </c>
      <c r="F124" s="14" t="str">
        <f>RIGHT(TEXT("00000000"&amp;DEC2BIN(C124),"00000000"),8)</f>
        <v>00000000</v>
      </c>
    </row>
    <row r="125" spans="1:6" ht="13.5">
      <c r="A125">
        <v>115</v>
      </c>
      <c r="B125" s="1"/>
      <c r="E125" s="14" t="str">
        <f>IF(B125="","00000000",VLOOKUP(B125,Assembler!$A$2:$B$28,2))</f>
        <v>00000000</v>
      </c>
      <c r="F125" s="14" t="str">
        <f>RIGHT(TEXT("00000000"&amp;DEC2BIN(C125),"00000000"),8)</f>
        <v>00000000</v>
      </c>
    </row>
    <row r="126" spans="1:6" ht="13.5">
      <c r="A126">
        <v>116</v>
      </c>
      <c r="B126" s="1"/>
      <c r="E126" s="14" t="str">
        <f>IF(B126="","00000000",VLOOKUP(B126,Assembler!$A$2:$B$28,2))</f>
        <v>00000000</v>
      </c>
      <c r="F126" s="14" t="str">
        <f>RIGHT(TEXT("00000000"&amp;DEC2BIN(C126),"00000000"),8)</f>
        <v>00000000</v>
      </c>
    </row>
    <row r="127" spans="1:6" ht="13.5">
      <c r="A127">
        <v>117</v>
      </c>
      <c r="B127" s="1"/>
      <c r="E127" s="14" t="str">
        <f>IF(B127="","00000000",VLOOKUP(B127,Assembler!$A$2:$B$28,2))</f>
        <v>00000000</v>
      </c>
      <c r="F127" s="14" t="str">
        <f>RIGHT(TEXT("00000000"&amp;DEC2BIN(C127),"00000000"),8)</f>
        <v>00000000</v>
      </c>
    </row>
    <row r="128" spans="1:6" ht="13.5">
      <c r="A128">
        <v>118</v>
      </c>
      <c r="B128" s="1"/>
      <c r="E128" s="14" t="str">
        <f>IF(B128="","00000000",VLOOKUP(B128,Assembler!$A$2:$B$28,2))</f>
        <v>00000000</v>
      </c>
      <c r="F128" s="14" t="str">
        <f>RIGHT(TEXT("00000000"&amp;DEC2BIN(C128),"00000000"),8)</f>
        <v>00000000</v>
      </c>
    </row>
    <row r="129" spans="1:6" ht="13.5">
      <c r="A129">
        <v>119</v>
      </c>
      <c r="B129" s="1"/>
      <c r="E129" s="14" t="str">
        <f>IF(B129="","00000000",VLOOKUP(B129,Assembler!$A$2:$B$28,2))</f>
        <v>00000000</v>
      </c>
      <c r="F129" s="14" t="str">
        <f>RIGHT(TEXT("00000000"&amp;DEC2BIN(C129),"00000000"),8)</f>
        <v>00000000</v>
      </c>
    </row>
    <row r="130" spans="1:6" ht="13.5">
      <c r="A130">
        <v>120</v>
      </c>
      <c r="B130" s="1"/>
      <c r="E130" s="14" t="str">
        <f>IF(B130="","00000000",VLOOKUP(B130,Assembler!$A$2:$B$28,2))</f>
        <v>00000000</v>
      </c>
      <c r="F130" s="14" t="str">
        <f>RIGHT(TEXT("00000000"&amp;DEC2BIN(C130),"00000000"),8)</f>
        <v>00000000</v>
      </c>
    </row>
    <row r="131" spans="1:6" ht="13.5">
      <c r="A131">
        <v>121</v>
      </c>
      <c r="B131" s="1"/>
      <c r="E131" s="14" t="str">
        <f>IF(B131="","00000000",VLOOKUP(B131,Assembler!$A$2:$B$28,2))</f>
        <v>00000000</v>
      </c>
      <c r="F131" s="14" t="str">
        <f>RIGHT(TEXT("00000000"&amp;DEC2BIN(C131),"00000000"),8)</f>
        <v>00000000</v>
      </c>
    </row>
    <row r="132" spans="1:6" ht="13.5">
      <c r="A132">
        <v>122</v>
      </c>
      <c r="B132" s="1"/>
      <c r="E132" s="14" t="str">
        <f>IF(B132="","00000000",VLOOKUP(B132,Assembler!$A$2:$B$28,2))</f>
        <v>00000000</v>
      </c>
      <c r="F132" s="14" t="str">
        <f>RIGHT(TEXT("00000000"&amp;DEC2BIN(C132),"00000000"),8)</f>
        <v>00000000</v>
      </c>
    </row>
    <row r="133" spans="1:6" ht="13.5">
      <c r="A133">
        <v>123</v>
      </c>
      <c r="B133" s="1"/>
      <c r="E133" s="14" t="str">
        <f>IF(B133="","00000000",VLOOKUP(B133,Assembler!$A$2:$B$28,2))</f>
        <v>00000000</v>
      </c>
      <c r="F133" s="14" t="str">
        <f>RIGHT(TEXT("00000000"&amp;DEC2BIN(C133),"00000000"),8)</f>
        <v>00000000</v>
      </c>
    </row>
    <row r="134" spans="1:6" ht="13.5">
      <c r="A134">
        <v>124</v>
      </c>
      <c r="B134" s="1"/>
      <c r="E134" s="14" t="str">
        <f>IF(B134="","00000000",VLOOKUP(B134,Assembler!$A$2:$B$28,2))</f>
        <v>00000000</v>
      </c>
      <c r="F134" s="14" t="str">
        <f>RIGHT(TEXT("00000000"&amp;DEC2BIN(C134),"00000000"),8)</f>
        <v>00000000</v>
      </c>
    </row>
    <row r="135" spans="1:6" ht="13.5">
      <c r="A135">
        <v>125</v>
      </c>
      <c r="B135" s="1"/>
      <c r="E135" s="14" t="str">
        <f>IF(B135="","00000000",VLOOKUP(B135,Assembler!$A$2:$B$28,2))</f>
        <v>00000000</v>
      </c>
      <c r="F135" s="14" t="str">
        <f>RIGHT(TEXT("00000000"&amp;DEC2BIN(C135),"00000000"),8)</f>
        <v>00000000</v>
      </c>
    </row>
    <row r="136" spans="1:6" ht="13.5">
      <c r="A136">
        <v>126</v>
      </c>
      <c r="B136" s="1"/>
      <c r="E136" s="14" t="str">
        <f>IF(B136="","00000000",VLOOKUP(B136,Assembler!$A$2:$B$28,2))</f>
        <v>00000000</v>
      </c>
      <c r="F136" s="14" t="str">
        <f>RIGHT(TEXT("00000000"&amp;DEC2BIN(C136),"00000000"),8)</f>
        <v>00000000</v>
      </c>
    </row>
    <row r="137" spans="1:6" ht="13.5">
      <c r="A137">
        <v>127</v>
      </c>
      <c r="B137" s="1"/>
      <c r="E137" s="14" t="str">
        <f>IF(B137="","00000000",VLOOKUP(B137,Assembler!$A$2:$B$28,2))</f>
        <v>00000000</v>
      </c>
      <c r="F137" s="14" t="str">
        <f>RIGHT(TEXT("00000000"&amp;DEC2BIN(C137),"00000000"),8)</f>
        <v>00000000</v>
      </c>
    </row>
    <row r="138" spans="1:6" ht="13.5">
      <c r="A138">
        <v>128</v>
      </c>
      <c r="B138" s="1"/>
      <c r="E138" s="14" t="str">
        <f>IF(B138="","00000000",VLOOKUP(B138,Assembler!$A$2:$B$28,2))</f>
        <v>00000000</v>
      </c>
      <c r="F138" s="14" t="str">
        <f>RIGHT(TEXT("00000000"&amp;DEC2BIN(C138),"00000000"),8)</f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mergeCells count="9">
    <mergeCell ref="I2:X2"/>
    <mergeCell ref="I3:X3"/>
    <mergeCell ref="I4:X4"/>
    <mergeCell ref="I5:X5"/>
    <mergeCell ref="I6:X6"/>
    <mergeCell ref="I7:X7"/>
    <mergeCell ref="I8:X8"/>
    <mergeCell ref="R18:Y18"/>
    <mergeCell ref="I10:P10"/>
  </mergeCells>
  <conditionalFormatting sqref="A10:A138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24:C34 C42:C118 C36:C40 D10:D138 C148:D169 C120:C138 C16:C22 C10:C11">
      <formula1>-127</formula1>
      <formula2>128</formula2>
    </dataValidation>
    <dataValidation type="list" allowBlank="1" showInputMessage="1" showErrorMessage="1" sqref="B148:B169 B10:B138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6" customWidth="1"/>
  </cols>
  <sheetData>
    <row r="1" spans="1:3" ht="13.5">
      <c r="A1" s="21" t="s">
        <v>42</v>
      </c>
      <c r="B1" s="20" t="s">
        <v>51</v>
      </c>
      <c r="C1" s="2"/>
    </row>
    <row r="2" spans="2:11" ht="14.25" thickBot="1">
      <c r="B2" s="13" t="s">
        <v>12</v>
      </c>
      <c r="C2" s="1"/>
      <c r="D2" s="2"/>
      <c r="E2" s="2"/>
      <c r="F2" s="1" t="s">
        <v>90</v>
      </c>
      <c r="G2" t="s">
        <v>89</v>
      </c>
      <c r="H2" s="16" t="s">
        <v>99</v>
      </c>
      <c r="I2" s="16" t="s">
        <v>105</v>
      </c>
      <c r="J2" s="16" t="s">
        <v>95</v>
      </c>
      <c r="K2" s="16" t="s">
        <v>94</v>
      </c>
    </row>
    <row r="3" spans="1:11" ht="13.5">
      <c r="A3" s="8" t="s">
        <v>0</v>
      </c>
      <c r="B3" s="13" t="s">
        <v>16</v>
      </c>
      <c r="C3" s="1"/>
      <c r="D3" s="4" t="s">
        <v>87</v>
      </c>
      <c r="E3" s="5" t="s">
        <v>50</v>
      </c>
      <c r="F3" s="5" t="s">
        <v>11</v>
      </c>
      <c r="G3" s="6" t="s">
        <v>52</v>
      </c>
      <c r="H3" s="17" t="s">
        <v>98</v>
      </c>
      <c r="I3" s="17" t="s">
        <v>98</v>
      </c>
      <c r="J3" s="17" t="s">
        <v>98</v>
      </c>
      <c r="K3" s="17" t="s">
        <v>98</v>
      </c>
    </row>
    <row r="4" spans="1:11" ht="13.5">
      <c r="A4" s="8" t="s">
        <v>56</v>
      </c>
      <c r="B4" s="13" t="s">
        <v>32</v>
      </c>
      <c r="C4" s="1"/>
      <c r="D4" s="7" t="s">
        <v>84</v>
      </c>
      <c r="E4" s="8"/>
      <c r="F4" s="8" t="s">
        <v>8</v>
      </c>
      <c r="G4" s="9" t="s">
        <v>53</v>
      </c>
      <c r="H4" s="18"/>
      <c r="I4" s="17" t="s">
        <v>98</v>
      </c>
      <c r="J4" s="17" t="s">
        <v>98</v>
      </c>
      <c r="K4" s="17" t="s">
        <v>98</v>
      </c>
    </row>
    <row r="5" spans="1:11" ht="13.5">
      <c r="A5" s="8" t="s">
        <v>57</v>
      </c>
      <c r="B5" s="13" t="s">
        <v>24</v>
      </c>
      <c r="C5" s="1"/>
      <c r="D5" s="7"/>
      <c r="E5" s="8"/>
      <c r="F5" s="8" t="s">
        <v>10</v>
      </c>
      <c r="G5" s="9" t="s">
        <v>54</v>
      </c>
      <c r="H5" s="18"/>
      <c r="I5" s="17" t="s">
        <v>98</v>
      </c>
      <c r="J5" s="17" t="s">
        <v>98</v>
      </c>
      <c r="K5" s="17" t="s">
        <v>98</v>
      </c>
    </row>
    <row r="6" spans="1:11" ht="14.25" thickBot="1">
      <c r="A6" s="8" t="s">
        <v>3</v>
      </c>
      <c r="B6" s="13" t="s">
        <v>19</v>
      </c>
      <c r="C6" s="1"/>
      <c r="D6" s="10"/>
      <c r="E6" s="11"/>
      <c r="F6" s="11" t="s">
        <v>9</v>
      </c>
      <c r="G6" s="12" t="s">
        <v>55</v>
      </c>
      <c r="H6" s="18"/>
      <c r="I6" s="17" t="s">
        <v>98</v>
      </c>
      <c r="J6" s="17" t="s">
        <v>98</v>
      </c>
      <c r="K6" s="17" t="s">
        <v>98</v>
      </c>
    </row>
    <row r="7" spans="1:11" ht="13.5">
      <c r="A7" s="8" t="s">
        <v>58</v>
      </c>
      <c r="B7" s="13" t="s">
        <v>35</v>
      </c>
      <c r="C7" s="1"/>
      <c r="D7" s="7" t="s">
        <v>49</v>
      </c>
      <c r="E7" s="8" t="s">
        <v>43</v>
      </c>
      <c r="F7" s="8" t="s">
        <v>0</v>
      </c>
      <c r="G7" s="9" t="s">
        <v>16</v>
      </c>
      <c r="H7" s="17" t="s">
        <v>100</v>
      </c>
      <c r="I7" s="18" t="s">
        <v>101</v>
      </c>
      <c r="J7" s="19" t="s">
        <v>109</v>
      </c>
      <c r="K7" s="18" t="s">
        <v>92</v>
      </c>
    </row>
    <row r="8" spans="1:11" ht="13.5">
      <c r="A8" s="8" t="s">
        <v>59</v>
      </c>
      <c r="B8" s="13" t="s">
        <v>27</v>
      </c>
      <c r="C8" s="1"/>
      <c r="D8" s="7" t="s">
        <v>48</v>
      </c>
      <c r="E8" s="8"/>
      <c r="F8" s="8" t="s">
        <v>1</v>
      </c>
      <c r="G8" s="9" t="s">
        <v>17</v>
      </c>
      <c r="H8" s="17" t="s">
        <v>100</v>
      </c>
      <c r="I8" s="18" t="s">
        <v>101</v>
      </c>
      <c r="J8" s="18" t="s">
        <v>106</v>
      </c>
      <c r="K8" s="18" t="s">
        <v>92</v>
      </c>
    </row>
    <row r="9" spans="1:11" ht="13.5">
      <c r="A9" s="8" t="s">
        <v>11</v>
      </c>
      <c r="B9" s="13" t="s">
        <v>52</v>
      </c>
      <c r="C9" s="1"/>
      <c r="D9" s="7" t="s">
        <v>84</v>
      </c>
      <c r="E9" s="8"/>
      <c r="F9" s="8" t="s">
        <v>2</v>
      </c>
      <c r="G9" s="9" t="s">
        <v>18</v>
      </c>
      <c r="H9" s="17" t="s">
        <v>100</v>
      </c>
      <c r="I9" s="18" t="s">
        <v>101</v>
      </c>
      <c r="J9" s="18" t="s">
        <v>107</v>
      </c>
      <c r="K9" s="18" t="s">
        <v>92</v>
      </c>
    </row>
    <row r="10" spans="1:11" ht="14.25" thickBot="1">
      <c r="A10" s="8" t="s">
        <v>9</v>
      </c>
      <c r="B10" s="13" t="s">
        <v>55</v>
      </c>
      <c r="C10" s="1"/>
      <c r="D10" s="7"/>
      <c r="E10" s="11"/>
      <c r="F10" s="11" t="s">
        <v>3</v>
      </c>
      <c r="G10" s="12" t="s">
        <v>19</v>
      </c>
      <c r="H10" s="17" t="s">
        <v>100</v>
      </c>
      <c r="I10" s="18" t="s">
        <v>101</v>
      </c>
      <c r="J10" s="18" t="s">
        <v>108</v>
      </c>
      <c r="K10" s="18" t="s">
        <v>92</v>
      </c>
    </row>
    <row r="11" spans="1:11" ht="13.5">
      <c r="A11" s="8" t="s">
        <v>8</v>
      </c>
      <c r="B11" s="13" t="s">
        <v>53</v>
      </c>
      <c r="C11" s="1"/>
      <c r="D11" s="7"/>
      <c r="E11" s="8" t="s">
        <v>44</v>
      </c>
      <c r="F11" s="8" t="s">
        <v>4</v>
      </c>
      <c r="G11" s="9" t="s">
        <v>20</v>
      </c>
      <c r="H11" s="17" t="s">
        <v>100</v>
      </c>
      <c r="I11" s="18" t="s">
        <v>101</v>
      </c>
      <c r="J11" s="18" t="s">
        <v>105</v>
      </c>
      <c r="K11" s="18" t="s">
        <v>92</v>
      </c>
    </row>
    <row r="12" spans="1:11" ht="13.5">
      <c r="A12" s="8" t="s">
        <v>10</v>
      </c>
      <c r="B12" s="13" t="s">
        <v>54</v>
      </c>
      <c r="C12" s="1"/>
      <c r="D12" s="7"/>
      <c r="E12" s="8"/>
      <c r="F12" s="8" t="s">
        <v>5</v>
      </c>
      <c r="G12" s="9" t="s">
        <v>21</v>
      </c>
      <c r="H12" s="17" t="s">
        <v>100</v>
      </c>
      <c r="I12" s="18" t="s">
        <v>101</v>
      </c>
      <c r="J12" s="18" t="s">
        <v>92</v>
      </c>
      <c r="K12" s="18" t="s">
        <v>105</v>
      </c>
    </row>
    <row r="13" spans="1:11" ht="13.5">
      <c r="A13" s="8" t="s">
        <v>4</v>
      </c>
      <c r="B13" s="13" t="s">
        <v>20</v>
      </c>
      <c r="C13" s="1"/>
      <c r="D13" s="7"/>
      <c r="E13" s="8"/>
      <c r="F13" s="8" t="s">
        <v>6</v>
      </c>
      <c r="G13" s="9" t="s">
        <v>22</v>
      </c>
      <c r="H13" s="17" t="s">
        <v>100</v>
      </c>
      <c r="I13" s="18" t="s">
        <v>110</v>
      </c>
      <c r="J13" s="18" t="s">
        <v>110</v>
      </c>
      <c r="K13" s="18" t="s">
        <v>92</v>
      </c>
    </row>
    <row r="14" spans="1:11" ht="14.25" thickBot="1">
      <c r="A14" s="8" t="s">
        <v>60</v>
      </c>
      <c r="B14" s="13" t="s">
        <v>36</v>
      </c>
      <c r="C14" s="1"/>
      <c r="D14" s="10"/>
      <c r="E14" s="11"/>
      <c r="F14" s="11" t="s">
        <v>7</v>
      </c>
      <c r="G14" s="12" t="s">
        <v>23</v>
      </c>
      <c r="H14" s="17" t="s">
        <v>100</v>
      </c>
      <c r="I14" s="18" t="s">
        <v>110</v>
      </c>
      <c r="J14" s="18" t="s">
        <v>110</v>
      </c>
      <c r="K14" s="18" t="s">
        <v>103</v>
      </c>
    </row>
    <row r="15" spans="1:11" ht="13.5">
      <c r="A15" s="8" t="s">
        <v>61</v>
      </c>
      <c r="B15" s="13" t="s">
        <v>28</v>
      </c>
      <c r="C15" s="1"/>
      <c r="D15" s="7" t="s">
        <v>47</v>
      </c>
      <c r="E15" s="8" t="s">
        <v>43</v>
      </c>
      <c r="F15" s="8" t="s">
        <v>56</v>
      </c>
      <c r="G15" s="9" t="s">
        <v>32</v>
      </c>
      <c r="H15" s="17" t="s">
        <v>100</v>
      </c>
      <c r="I15" s="18" t="s">
        <v>102</v>
      </c>
      <c r="J15" s="19" t="s">
        <v>109</v>
      </c>
      <c r="K15" s="18" t="s">
        <v>92</v>
      </c>
    </row>
    <row r="16" spans="1:11" ht="13.5">
      <c r="A16" s="8" t="s">
        <v>2</v>
      </c>
      <c r="B16" s="13" t="s">
        <v>18</v>
      </c>
      <c r="C16" s="1"/>
      <c r="D16" s="7" t="s">
        <v>48</v>
      </c>
      <c r="E16" s="8"/>
      <c r="F16" s="8" t="s">
        <v>68</v>
      </c>
      <c r="G16" s="9" t="s">
        <v>33</v>
      </c>
      <c r="H16" s="17" t="s">
        <v>100</v>
      </c>
      <c r="I16" s="18" t="s">
        <v>102</v>
      </c>
      <c r="J16" s="18" t="s">
        <v>106</v>
      </c>
      <c r="K16" s="18" t="s">
        <v>92</v>
      </c>
    </row>
    <row r="17" spans="1:11" ht="13.5">
      <c r="A17" s="8" t="s">
        <v>62</v>
      </c>
      <c r="B17" s="13" t="s">
        <v>34</v>
      </c>
      <c r="C17" s="1"/>
      <c r="D17" s="7" t="s">
        <v>85</v>
      </c>
      <c r="E17" s="8"/>
      <c r="F17" s="8" t="s">
        <v>62</v>
      </c>
      <c r="G17" s="9" t="s">
        <v>34</v>
      </c>
      <c r="H17" s="17" t="s">
        <v>100</v>
      </c>
      <c r="I17" s="18" t="s">
        <v>102</v>
      </c>
      <c r="J17" s="18" t="s">
        <v>107</v>
      </c>
      <c r="K17" s="18" t="s">
        <v>92</v>
      </c>
    </row>
    <row r="18" spans="1:11" ht="14.25" thickBot="1">
      <c r="A18" s="8" t="s">
        <v>63</v>
      </c>
      <c r="B18" s="13" t="s">
        <v>26</v>
      </c>
      <c r="C18" s="1"/>
      <c r="D18" s="7"/>
      <c r="E18" s="11"/>
      <c r="F18" s="11" t="s">
        <v>58</v>
      </c>
      <c r="G18" s="12" t="s">
        <v>35</v>
      </c>
      <c r="H18" s="17" t="s">
        <v>100</v>
      </c>
      <c r="I18" s="18" t="s">
        <v>102</v>
      </c>
      <c r="J18" s="18" t="s">
        <v>108</v>
      </c>
      <c r="K18" s="18" t="s">
        <v>92</v>
      </c>
    </row>
    <row r="19" spans="1:11" ht="13.5">
      <c r="A19" s="8" t="s">
        <v>6</v>
      </c>
      <c r="B19" s="13" t="s">
        <v>22</v>
      </c>
      <c r="C19" s="1"/>
      <c r="D19" s="7"/>
      <c r="E19" s="8" t="s">
        <v>44</v>
      </c>
      <c r="F19" s="8" t="s">
        <v>60</v>
      </c>
      <c r="G19" s="9" t="s">
        <v>36</v>
      </c>
      <c r="H19" s="17" t="s">
        <v>100</v>
      </c>
      <c r="I19" s="18" t="s">
        <v>102</v>
      </c>
      <c r="J19" s="18" t="s">
        <v>105</v>
      </c>
      <c r="K19" s="18" t="s">
        <v>92</v>
      </c>
    </row>
    <row r="20" spans="1:11" ht="13.5">
      <c r="A20" s="8" t="s">
        <v>64</v>
      </c>
      <c r="B20" s="13" t="s">
        <v>38</v>
      </c>
      <c r="C20" s="1"/>
      <c r="D20" s="7"/>
      <c r="E20" s="8"/>
      <c r="F20" s="8" t="s">
        <v>66</v>
      </c>
      <c r="G20" s="9" t="s">
        <v>37</v>
      </c>
      <c r="H20" s="17" t="s">
        <v>100</v>
      </c>
      <c r="I20" s="18" t="s">
        <v>102</v>
      </c>
      <c r="J20" s="18" t="s">
        <v>92</v>
      </c>
      <c r="K20" s="18" t="s">
        <v>105</v>
      </c>
    </row>
    <row r="21" spans="1:11" ht="13.5">
      <c r="A21" s="8" t="s">
        <v>5</v>
      </c>
      <c r="B21" s="13" t="s">
        <v>21</v>
      </c>
      <c r="C21" s="1"/>
      <c r="D21" s="7"/>
      <c r="E21" s="8"/>
      <c r="F21" s="8" t="s">
        <v>64</v>
      </c>
      <c r="G21" s="9" t="s">
        <v>38</v>
      </c>
      <c r="H21" s="17" t="s">
        <v>100</v>
      </c>
      <c r="I21" s="18" t="s">
        <v>110</v>
      </c>
      <c r="J21" s="18" t="s">
        <v>110</v>
      </c>
      <c r="K21" s="18" t="s">
        <v>92</v>
      </c>
    </row>
    <row r="22" spans="1:11" ht="14.25" thickBot="1">
      <c r="A22" s="8" t="s">
        <v>66</v>
      </c>
      <c r="B22" s="13" t="s">
        <v>37</v>
      </c>
      <c r="C22" s="1"/>
      <c r="D22" s="10"/>
      <c r="E22" s="11"/>
      <c r="F22" s="11" t="s">
        <v>70</v>
      </c>
      <c r="G22" s="12" t="s">
        <v>39</v>
      </c>
      <c r="H22" s="17" t="s">
        <v>100</v>
      </c>
      <c r="I22" s="18" t="s">
        <v>110</v>
      </c>
      <c r="J22" s="18" t="s">
        <v>110</v>
      </c>
      <c r="K22" s="18" t="s">
        <v>103</v>
      </c>
    </row>
    <row r="23" spans="1:11" ht="13.5">
      <c r="A23" s="8" t="s">
        <v>1</v>
      </c>
      <c r="B23" s="13" t="s">
        <v>17</v>
      </c>
      <c r="C23" s="1"/>
      <c r="D23" s="7" t="s">
        <v>45</v>
      </c>
      <c r="E23" s="8" t="s">
        <v>43</v>
      </c>
      <c r="F23" s="8" t="s">
        <v>57</v>
      </c>
      <c r="G23" s="9" t="s">
        <v>24</v>
      </c>
      <c r="H23" s="17" t="s">
        <v>100</v>
      </c>
      <c r="I23" s="18" t="s">
        <v>93</v>
      </c>
      <c r="J23" s="19" t="s">
        <v>109</v>
      </c>
      <c r="K23" s="18" t="s">
        <v>92</v>
      </c>
    </row>
    <row r="24" spans="1:11" ht="13.5">
      <c r="A24" s="8" t="s">
        <v>68</v>
      </c>
      <c r="B24" s="13" t="s">
        <v>33</v>
      </c>
      <c r="C24" s="1"/>
      <c r="D24" s="7" t="s">
        <v>46</v>
      </c>
      <c r="E24" s="8"/>
      <c r="F24" s="8" t="s">
        <v>69</v>
      </c>
      <c r="G24" s="9" t="s">
        <v>25</v>
      </c>
      <c r="H24" s="17" t="s">
        <v>100</v>
      </c>
      <c r="I24" s="18" t="s">
        <v>93</v>
      </c>
      <c r="J24" s="18" t="s">
        <v>106</v>
      </c>
      <c r="K24" s="18" t="s">
        <v>92</v>
      </c>
    </row>
    <row r="25" spans="1:11" ht="13.5">
      <c r="A25" s="8" t="s">
        <v>69</v>
      </c>
      <c r="B25" s="13" t="s">
        <v>25</v>
      </c>
      <c r="C25" s="1"/>
      <c r="D25" s="7" t="s">
        <v>86</v>
      </c>
      <c r="E25" s="8"/>
      <c r="F25" s="8" t="s">
        <v>63</v>
      </c>
      <c r="G25" s="9" t="s">
        <v>26</v>
      </c>
      <c r="H25" s="17" t="s">
        <v>100</v>
      </c>
      <c r="I25" s="18" t="s">
        <v>93</v>
      </c>
      <c r="J25" s="18" t="s">
        <v>107</v>
      </c>
      <c r="K25" s="18" t="s">
        <v>92</v>
      </c>
    </row>
    <row r="26" spans="1:11" ht="14.25" thickBot="1">
      <c r="A26" s="8" t="s">
        <v>7</v>
      </c>
      <c r="B26" s="13" t="s">
        <v>23</v>
      </c>
      <c r="C26" s="1"/>
      <c r="D26" s="7"/>
      <c r="E26" s="11"/>
      <c r="F26" s="11" t="s">
        <v>59</v>
      </c>
      <c r="G26" s="12" t="s">
        <v>27</v>
      </c>
      <c r="H26" s="17" t="s">
        <v>100</v>
      </c>
      <c r="I26" s="18" t="s">
        <v>93</v>
      </c>
      <c r="J26" s="18" t="s">
        <v>108</v>
      </c>
      <c r="K26" s="18" t="s">
        <v>92</v>
      </c>
    </row>
    <row r="27" spans="1:11" ht="13.5">
      <c r="A27" s="8" t="s">
        <v>70</v>
      </c>
      <c r="B27" s="13" t="s">
        <v>39</v>
      </c>
      <c r="C27" s="1"/>
      <c r="D27" s="7"/>
      <c r="E27" s="8" t="s">
        <v>44</v>
      </c>
      <c r="F27" s="8" t="s">
        <v>61</v>
      </c>
      <c r="G27" s="9" t="s">
        <v>28</v>
      </c>
      <c r="H27" s="17" t="s">
        <v>100</v>
      </c>
      <c r="I27" s="18" t="s">
        <v>93</v>
      </c>
      <c r="J27" s="18" t="s">
        <v>105</v>
      </c>
      <c r="K27" s="18" t="s">
        <v>92</v>
      </c>
    </row>
    <row r="28" spans="1:11" ht="13.5">
      <c r="A28" s="8" t="s">
        <v>71</v>
      </c>
      <c r="B28" s="13" t="s">
        <v>31</v>
      </c>
      <c r="C28" s="1"/>
      <c r="D28" s="7"/>
      <c r="E28" s="8"/>
      <c r="F28" s="8" t="s">
        <v>67</v>
      </c>
      <c r="G28" s="9" t="s">
        <v>29</v>
      </c>
      <c r="H28" s="40" t="s">
        <v>111</v>
      </c>
      <c r="I28" s="41"/>
      <c r="J28" s="41"/>
      <c r="K28" s="41"/>
    </row>
    <row r="29" spans="3:11" ht="13.5">
      <c r="C29" s="1"/>
      <c r="D29" s="7"/>
      <c r="E29" s="8"/>
      <c r="F29" s="8" t="s">
        <v>65</v>
      </c>
      <c r="G29" s="9" t="s">
        <v>30</v>
      </c>
      <c r="H29" s="40" t="s">
        <v>111</v>
      </c>
      <c r="I29" s="41"/>
      <c r="J29" s="41"/>
      <c r="K29" s="41"/>
    </row>
    <row r="30" spans="1:11" ht="14.25" thickBot="1">
      <c r="A30" s="3"/>
      <c r="B30" s="3"/>
      <c r="D30" s="10"/>
      <c r="E30" s="11"/>
      <c r="F30" s="11" t="s">
        <v>71</v>
      </c>
      <c r="G30" s="12" t="s">
        <v>31</v>
      </c>
      <c r="H30" s="17" t="s">
        <v>100</v>
      </c>
      <c r="I30" s="18" t="s">
        <v>110</v>
      </c>
      <c r="J30" s="18" t="s">
        <v>110</v>
      </c>
      <c r="K30" s="18" t="s">
        <v>103</v>
      </c>
    </row>
    <row r="32" spans="3:6" ht="12.75">
      <c r="C32" s="15"/>
      <c r="D32" s="15"/>
      <c r="E32" s="15"/>
      <c r="F32"/>
    </row>
    <row r="33" spans="3:6" ht="13.5" thickBot="1">
      <c r="C33" s="15"/>
      <c r="D33" s="15"/>
      <c r="E33" s="15"/>
      <c r="F33" t="s">
        <v>88</v>
      </c>
    </row>
    <row r="34" spans="3:7" ht="13.5">
      <c r="C34" s="15"/>
      <c r="D34" s="15"/>
      <c r="E34" s="15"/>
      <c r="F34" s="4" t="s">
        <v>11</v>
      </c>
      <c r="G34" s="6" t="s">
        <v>72</v>
      </c>
    </row>
    <row r="35" spans="3:7" ht="13.5">
      <c r="C35" s="15"/>
      <c r="D35" s="15"/>
      <c r="E35" s="15"/>
      <c r="F35" s="7" t="s">
        <v>8</v>
      </c>
      <c r="G35" s="9" t="s">
        <v>73</v>
      </c>
    </row>
    <row r="36" spans="3:7" ht="13.5">
      <c r="C36" s="15"/>
      <c r="D36" s="15"/>
      <c r="E36" s="15"/>
      <c r="F36" s="7" t="s">
        <v>10</v>
      </c>
      <c r="G36" s="9" t="s">
        <v>74</v>
      </c>
    </row>
    <row r="37" spans="3:7" ht="14.25" thickBot="1">
      <c r="C37" s="15"/>
      <c r="D37" s="15"/>
      <c r="E37" s="15"/>
      <c r="F37" s="10" t="s">
        <v>9</v>
      </c>
      <c r="G37" s="12" t="s">
        <v>75</v>
      </c>
    </row>
    <row r="38" spans="3:7" ht="13.5">
      <c r="C38" s="15"/>
      <c r="D38" s="15"/>
      <c r="E38" s="15"/>
      <c r="F38" s="7" t="s">
        <v>0</v>
      </c>
      <c r="G38" s="9" t="s">
        <v>76</v>
      </c>
    </row>
    <row r="39" spans="3:7" ht="13.5">
      <c r="C39" s="15"/>
      <c r="D39" s="15"/>
      <c r="E39" s="15"/>
      <c r="F39" s="7" t="s">
        <v>1</v>
      </c>
      <c r="G39" s="9" t="s">
        <v>77</v>
      </c>
    </row>
    <row r="40" spans="3:7" ht="13.5">
      <c r="C40" s="15"/>
      <c r="D40" s="15"/>
      <c r="E40" s="15"/>
      <c r="F40" s="7" t="s">
        <v>2</v>
      </c>
      <c r="G40" s="9" t="s">
        <v>78</v>
      </c>
    </row>
    <row r="41" spans="3:7" ht="14.25" thickBot="1">
      <c r="C41" s="15"/>
      <c r="D41" s="15"/>
      <c r="E41" s="15"/>
      <c r="F41" s="10" t="s">
        <v>3</v>
      </c>
      <c r="G41" s="12" t="s">
        <v>79</v>
      </c>
    </row>
    <row r="42" spans="6:7" ht="13.5">
      <c r="F42" s="7" t="s">
        <v>4</v>
      </c>
      <c r="G42" s="9" t="s">
        <v>80</v>
      </c>
    </row>
    <row r="43" spans="6:7" ht="13.5">
      <c r="F43" s="7" t="s">
        <v>5</v>
      </c>
      <c r="G43" s="9" t="s">
        <v>81</v>
      </c>
    </row>
    <row r="44" spans="6:7" ht="13.5">
      <c r="F44" s="7" t="s">
        <v>6</v>
      </c>
      <c r="G44" s="9" t="s">
        <v>82</v>
      </c>
    </row>
    <row r="45" spans="6:7" ht="14.25" thickBot="1">
      <c r="F45" s="10" t="s">
        <v>7</v>
      </c>
      <c r="G45" s="12" t="s">
        <v>83</v>
      </c>
    </row>
    <row r="46" ht="12.75">
      <c r="F46"/>
    </row>
  </sheetData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dcterms:created xsi:type="dcterms:W3CDTF">2006-06-18T05:58:40Z</dcterms:created>
  <dcterms:modified xsi:type="dcterms:W3CDTF">2006-09-14T19:44:28Z</dcterms:modified>
  <cp:category/>
  <cp:version/>
  <cp:contentType/>
  <cp:contentStatus/>
</cp:coreProperties>
</file>