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eírás" sheetId="4" r:id="rId1"/>
    <sheet name="a) Normalitásvizgálat" sheetId="1" r:id="rId2"/>
    <sheet name="b) ANOVA" sheetId="3" r:id="rId3"/>
    <sheet name="c) ksz. ANOVA " sheetId="5" r:id="rId4"/>
    <sheet name="d) Adatok" sheetId="6" r:id="rId5"/>
    <sheet name="Standardizálás" sheetId="7" r:id="rId6"/>
    <sheet name="Korrelációk" sheetId="8" r:id="rId7"/>
    <sheet name="Decomp" sheetId="9" r:id="rId8"/>
    <sheet name="Gamma csökk." sheetId="10" r:id="rId9"/>
    <sheet name="Rekonstrukcio" sheetId="11" r:id="rId10"/>
    <sheet name="teljes visszaállítás" sheetId="12" r:id="rId11"/>
  </sheets>
  <externalReferences>
    <externalReference r:id="rId12"/>
  </externalReferences>
  <calcPr calcId="125725" concurrentCalc="0"/>
</workbook>
</file>

<file path=xl/calcChain.xml><?xml version="1.0" encoding="utf-8"?>
<calcChain xmlns="http://schemas.openxmlformats.org/spreadsheetml/2006/main">
  <c r="C4" i="10"/>
  <c r="C8"/>
  <c r="B15" i="8"/>
  <c r="B16"/>
  <c r="F3"/>
  <c r="C15"/>
  <c r="C16"/>
  <c r="G3"/>
  <c r="D15"/>
  <c r="D16"/>
  <c r="H3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B15" i="7"/>
  <c r="C15"/>
  <c r="D15"/>
  <c r="B16"/>
  <c r="C16"/>
  <c r="D16"/>
  <c r="H2" i="1"/>
  <c r="J2"/>
  <c r="J3"/>
  <c r="J4"/>
  <c r="J5"/>
  <c r="J6"/>
  <c r="J7"/>
  <c r="K8"/>
  <c r="C63"/>
  <c r="C64"/>
</calcChain>
</file>

<file path=xl/sharedStrings.xml><?xml version="1.0" encoding="utf-8"?>
<sst xmlns="http://schemas.openxmlformats.org/spreadsheetml/2006/main" count="104" uniqueCount="68">
  <si>
    <t>Norm. Eloszlás( x,átlag, szórás,IGAZ)</t>
  </si>
  <si>
    <t xml:space="preserve">BrandA_sorba </t>
  </si>
  <si>
    <t>BrandA</t>
  </si>
  <si>
    <t>Kézzel</t>
  </si>
  <si>
    <t>int hossza</t>
  </si>
  <si>
    <t>Döntsük el, hogy az élethossz normálisnak tekinthető-e!</t>
  </si>
  <si>
    <t>Várható</t>
  </si>
  <si>
    <t>Khi^2-próba (p-értéke) :</t>
  </si>
  <si>
    <t>Brand A</t>
  </si>
  <si>
    <t>Brand B</t>
  </si>
  <si>
    <t>Brand C</t>
  </si>
  <si>
    <t>Vizsgáljuk meg, hogy a háromféle abroncs élettartama egyforma-e!</t>
  </si>
  <si>
    <t>Oszlop 1</t>
  </si>
  <si>
    <t>Oszlop 2</t>
  </si>
  <si>
    <t>Oszlop 3</t>
  </si>
  <si>
    <t>a) Vizsgáljuk meg az első gyakorlat A jelű mérési adatsorának normalitását most khi^2-próbával!</t>
  </si>
  <si>
    <t>b) Három abroncstípus élettartamáról vannak méréseink 1000km-ben megadva. Vizsgáljuk az abroncsok élettartamának megegyezőségét! Jobb-e valamelyik valamelyiknél?</t>
  </si>
  <si>
    <t>Egyszempontú varianciaanalízis</t>
  </si>
  <si>
    <t xml:space="preserve">Feladatok : </t>
  </si>
  <si>
    <t>Kedvenc</t>
  </si>
  <si>
    <t>Más</t>
  </si>
  <si>
    <t>Reggel</t>
  </si>
  <si>
    <t>Este</t>
  </si>
  <si>
    <t>c) Adott 16 mérésünk egy büntetődobó lány sikeres dobásaival reggel vagy este és a kedvenc cipőjében vagy más cipőben. Változik-e a teljesítménye a paraméterek függvényében szignifikánsan?</t>
  </si>
  <si>
    <t>magasság(inch)</t>
  </si>
  <si>
    <t>súly(pound)</t>
  </si>
  <si>
    <t>kor</t>
  </si>
  <si>
    <t>X</t>
  </si>
  <si>
    <t>szórás</t>
  </si>
  <si>
    <t>átlag</t>
  </si>
  <si>
    <t>magas_stand</t>
  </si>
  <si>
    <t>suly_stand</t>
  </si>
  <si>
    <t>kor_stand</t>
  </si>
  <si>
    <t>magas,(inch)</t>
  </si>
  <si>
    <t>standardizálás</t>
  </si>
  <si>
    <t>Xstand</t>
  </si>
  <si>
    <t xml:space="preserve">Korrelációs mátrix: </t>
  </si>
  <si>
    <t>Két saját vektort</t>
  </si>
  <si>
    <t>Egy saját vektort</t>
  </si>
  <si>
    <t>Sajátvektorok megválasztása:</t>
  </si>
  <si>
    <t>Saját értékek</t>
  </si>
  <si>
    <t>S</t>
  </si>
  <si>
    <t>Saját vektorok</t>
  </si>
  <si>
    <t>Gamma mátrix</t>
  </si>
  <si>
    <t>A mátrix átmásolása után a vesszőket pontokra kell cserélni, TAB az elválasztó, majd SVD számolás</t>
  </si>
  <si>
    <t>http://www.bluebit.gr/matrix-calculator/</t>
  </si>
  <si>
    <t>Pontdiagram a két, y1 és y2 főkomponensre:</t>
  </si>
  <si>
    <t>y2</t>
  </si>
  <si>
    <t>y1</t>
  </si>
  <si>
    <t>Korreláció y1 és y2 közt:</t>
  </si>
  <si>
    <t>Y=X*Gamma</t>
  </si>
  <si>
    <t>FONTOS</t>
  </si>
  <si>
    <t>Gamma cs.</t>
  </si>
  <si>
    <t>Ábra X-re</t>
  </si>
  <si>
    <t>korrel:</t>
  </si>
  <si>
    <t>app</t>
  </si>
  <si>
    <t>Xapp</t>
  </si>
  <si>
    <t>Ábra Y-ra</t>
  </si>
  <si>
    <t>Visszanyerjük X-et= Xapp</t>
  </si>
  <si>
    <t>Xapp=Y*Gamma^T_cs</t>
  </si>
  <si>
    <t>Eredeti és rekonstruált</t>
  </si>
  <si>
    <t>Ábra</t>
  </si>
  <si>
    <t>Eredeti</t>
  </si>
  <si>
    <t>vissza transf</t>
  </si>
  <si>
    <t>x3app</t>
  </si>
  <si>
    <t>x2app</t>
  </si>
  <si>
    <t>x1app</t>
  </si>
  <si>
    <t>d) Főkomponens-analízis végrehajtása gyerekek mért adatain.</t>
  </si>
</sst>
</file>

<file path=xl/styles.xml><?xml version="1.0" encoding="utf-8"?>
<styleSheet xmlns="http://schemas.openxmlformats.org/spreadsheetml/2006/main">
  <numFmts count="2">
    <numFmt numFmtId="169" formatCode="0.00000000"/>
    <numFmt numFmtId="170" formatCode="0.0000000000"/>
  </numFmts>
  <fonts count="10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 Unicode MS"/>
      <family val="2"/>
      <charset val="238"/>
    </font>
    <font>
      <u/>
      <sz val="11"/>
      <color theme="10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0" fillId="0" borderId="0" xfId="0" applyBorder="1"/>
    <xf numFmtId="1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10" fontId="0" fillId="0" borderId="0" xfId="0" applyNumberFormat="1"/>
    <xf numFmtId="0" fontId="0" fillId="0" borderId="2" xfId="0" applyFill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2" borderId="2" xfId="0" applyFill="1" applyBorder="1"/>
    <xf numFmtId="0" fontId="3" fillId="0" borderId="0" xfId="0" applyFont="1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6" borderId="0" xfId="0" applyFill="1"/>
    <xf numFmtId="0" fontId="0" fillId="5" borderId="5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0" fontId="0" fillId="0" borderId="0" xfId="0" applyNumberFormat="1" applyBorder="1"/>
    <xf numFmtId="0" fontId="4" fillId="5" borderId="7" xfId="0" applyFont="1" applyFill="1" applyBorder="1"/>
    <xf numFmtId="0" fontId="0" fillId="0" borderId="7" xfId="0" applyBorder="1"/>
    <xf numFmtId="0" fontId="0" fillId="6" borderId="7" xfId="0" applyFill="1" applyBorder="1"/>
    <xf numFmtId="0" fontId="0" fillId="5" borderId="7" xfId="0" applyFill="1" applyBorder="1"/>
    <xf numFmtId="0" fontId="0" fillId="4" borderId="7" xfId="0" applyFill="1" applyBorder="1"/>
    <xf numFmtId="0" fontId="0" fillId="3" borderId="7" xfId="0" applyFill="1" applyBorder="1"/>
    <xf numFmtId="0" fontId="0" fillId="2" borderId="7" xfId="0" applyFill="1" applyBorder="1"/>
    <xf numFmtId="0" fontId="0" fillId="0" borderId="3" xfId="0" applyFill="1" applyBorder="1" applyAlignment="1">
      <alignment horizontal="center"/>
    </xf>
    <xf numFmtId="0" fontId="4" fillId="7" borderId="7" xfId="0" applyFont="1" applyFill="1" applyBorder="1"/>
    <xf numFmtId="0" fontId="4" fillId="7" borderId="7" xfId="0" applyFont="1" applyFill="1" applyBorder="1" applyAlignment="1"/>
    <xf numFmtId="0" fontId="4" fillId="0" borderId="0" xfId="0" applyFont="1" applyFill="1" applyBorder="1"/>
    <xf numFmtId="0" fontId="0" fillId="7" borderId="0" xfId="0" applyNumberFormat="1" applyFill="1" applyBorder="1" applyAlignment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7" borderId="0" xfId="0" applyFill="1"/>
    <xf numFmtId="0" fontId="3" fillId="7" borderId="4" xfId="0" applyFont="1" applyFill="1" applyBorder="1" applyAlignment="1">
      <alignment horizontal="center"/>
    </xf>
    <xf numFmtId="0" fontId="0" fillId="7" borderId="0" xfId="0" applyFill="1" applyBorder="1" applyAlignment="1"/>
    <xf numFmtId="0" fontId="0" fillId="7" borderId="1" xfId="0" applyFill="1" applyBorder="1" applyAlignment="1"/>
    <xf numFmtId="0" fontId="0" fillId="7" borderId="0" xfId="0" applyFill="1" applyBorder="1"/>
    <xf numFmtId="0" fontId="0" fillId="0" borderId="20" xfId="0" applyBorder="1"/>
    <xf numFmtId="0" fontId="5" fillId="0" borderId="5" xfId="0" applyFont="1" applyBorder="1"/>
    <xf numFmtId="0" fontId="5" fillId="0" borderId="6" xfId="0" applyFont="1" applyBorder="1"/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1" xfId="0" applyBorder="1"/>
    <xf numFmtId="0" fontId="0" fillId="0" borderId="24" xfId="0" applyBorder="1"/>
    <xf numFmtId="0" fontId="0" fillId="0" borderId="22" xfId="0" applyBorder="1"/>
    <xf numFmtId="0" fontId="0" fillId="0" borderId="25" xfId="0" applyBorder="1"/>
    <xf numFmtId="0" fontId="0" fillId="0" borderId="23" xfId="0" applyBorder="1"/>
    <xf numFmtId="0" fontId="0" fillId="0" borderId="19" xfId="0" applyBorder="1"/>
    <xf numFmtId="0" fontId="1" fillId="0" borderId="0" xfId="0" applyFont="1"/>
    <xf numFmtId="0" fontId="0" fillId="8" borderId="21" xfId="0" applyFill="1" applyBorder="1"/>
    <xf numFmtId="0" fontId="0" fillId="8" borderId="1" xfId="0" applyFill="1" applyBorder="1"/>
    <xf numFmtId="0" fontId="0" fillId="8" borderId="24" xfId="0" applyFill="1" applyBorder="1"/>
    <xf numFmtId="0" fontId="0" fillId="8" borderId="22" xfId="0" applyFill="1" applyBorder="1"/>
    <xf numFmtId="0" fontId="0" fillId="8" borderId="0" xfId="0" applyFill="1" applyBorder="1"/>
    <xf numFmtId="0" fontId="0" fillId="8" borderId="25" xfId="0" applyFill="1" applyBorder="1"/>
    <xf numFmtId="0" fontId="0" fillId="8" borderId="23" xfId="0" applyFill="1" applyBorder="1"/>
    <xf numFmtId="0" fontId="0" fillId="8" borderId="19" xfId="0" applyFill="1" applyBorder="1"/>
    <xf numFmtId="0" fontId="0" fillId="8" borderId="20" xfId="0" applyFill="1" applyBorder="1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1" applyAlignment="1" applyProtection="1"/>
    <xf numFmtId="169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9" borderId="5" xfId="0" applyFill="1" applyBorder="1"/>
    <xf numFmtId="0" fontId="8" fillId="4" borderId="0" xfId="0" applyFont="1" applyFill="1"/>
    <xf numFmtId="0" fontId="0" fillId="10" borderId="1" xfId="0" applyFill="1" applyBorder="1"/>
    <xf numFmtId="0" fontId="0" fillId="10" borderId="24" xfId="0" applyFill="1" applyBorder="1"/>
    <xf numFmtId="0" fontId="0" fillId="10" borderId="0" xfId="0" applyFill="1" applyBorder="1"/>
    <xf numFmtId="0" fontId="0" fillId="10" borderId="25" xfId="0" applyFill="1" applyBorder="1"/>
    <xf numFmtId="0" fontId="0" fillId="10" borderId="19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10" borderId="22" xfId="0" applyFill="1" applyBorder="1"/>
    <xf numFmtId="0" fontId="0" fillId="10" borderId="23" xfId="0" applyFill="1" applyBorder="1"/>
    <xf numFmtId="0" fontId="0" fillId="6" borderId="0" xfId="0" applyFill="1" applyBorder="1"/>
    <xf numFmtId="0" fontId="9" fillId="0" borderId="0" xfId="0" applyFont="1"/>
    <xf numFmtId="0" fontId="0" fillId="6" borderId="21" xfId="0" applyFill="1" applyBorder="1"/>
    <xf numFmtId="0" fontId="0" fillId="6" borderId="1" xfId="0" applyFill="1" applyBorder="1"/>
    <xf numFmtId="0" fontId="0" fillId="6" borderId="24" xfId="0" applyFill="1" applyBorder="1"/>
    <xf numFmtId="0" fontId="0" fillId="6" borderId="22" xfId="0" applyFill="1" applyBorder="1"/>
    <xf numFmtId="0" fontId="0" fillId="6" borderId="25" xfId="0" applyFill="1" applyBorder="1"/>
    <xf numFmtId="170" fontId="0" fillId="6" borderId="0" xfId="0" applyNumberFormat="1" applyFill="1" applyBorder="1"/>
    <xf numFmtId="0" fontId="0" fillId="6" borderId="23" xfId="0" applyFill="1" applyBorder="1"/>
    <xf numFmtId="0" fontId="0" fillId="6" borderId="19" xfId="0" applyFill="1" applyBorder="1"/>
    <xf numFmtId="0" fontId="0" fillId="6" borderId="20" xfId="0" applyFill="1" applyBorder="1"/>
    <xf numFmtId="0" fontId="0" fillId="0" borderId="21" xfId="0" applyFill="1" applyBorder="1"/>
    <xf numFmtId="0" fontId="0" fillId="0" borderId="24" xfId="0" applyFill="1" applyBorder="1"/>
    <xf numFmtId="0" fontId="0" fillId="0" borderId="22" xfId="0" applyFill="1" applyBorder="1"/>
    <xf numFmtId="0" fontId="0" fillId="0" borderId="25" xfId="0" applyFill="1" applyBorder="1"/>
    <xf numFmtId="0" fontId="0" fillId="0" borderId="23" xfId="0" applyFill="1" applyBorder="1"/>
    <xf numFmtId="0" fontId="0" fillId="0" borderId="20" xfId="0" applyFill="1" applyBorder="1"/>
    <xf numFmtId="0" fontId="0" fillId="0" borderId="0" xfId="0" applyFill="1" applyBorder="1"/>
    <xf numFmtId="0" fontId="8" fillId="0" borderId="0" xfId="0" applyFont="1" applyBorder="1"/>
    <xf numFmtId="0" fontId="8" fillId="0" borderId="0" xfId="0" applyFont="1"/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malitás vizgál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luebit.gr/matrix-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>
      <selection activeCell="A10" sqref="A10"/>
    </sheetView>
  </sheetViews>
  <sheetFormatPr defaultRowHeight="15"/>
  <sheetData>
    <row r="1" spans="1:1">
      <c r="A1" t="s">
        <v>18</v>
      </c>
    </row>
    <row r="3" spans="1:1">
      <c r="A3" t="s">
        <v>15</v>
      </c>
    </row>
    <row r="5" spans="1:1">
      <c r="A5" t="s">
        <v>16</v>
      </c>
    </row>
    <row r="7" spans="1:1">
      <c r="A7" t="s">
        <v>23</v>
      </c>
    </row>
    <row r="9" spans="1:1">
      <c r="A9" t="s">
        <v>67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5"/>
  <sheetViews>
    <sheetView workbookViewId="0">
      <selection activeCell="F8" sqref="F8"/>
    </sheetView>
  </sheetViews>
  <sheetFormatPr defaultColWidth="8.85546875" defaultRowHeight="15"/>
  <cols>
    <col min="2" max="2" width="16.42578125" customWidth="1"/>
    <col min="5" max="5" width="13.42578125" bestFit="1" customWidth="1"/>
  </cols>
  <sheetData>
    <row r="1" spans="1:18" ht="21">
      <c r="A1" s="1"/>
      <c r="B1" s="112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66" t="s">
        <v>51</v>
      </c>
      <c r="C2" s="1"/>
      <c r="D2" s="1"/>
      <c r="E2" s="110"/>
      <c r="F2" s="110"/>
      <c r="G2" s="110"/>
      <c r="H2" s="110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">
      <c r="A3" s="1"/>
      <c r="B3" s="83" t="s">
        <v>50</v>
      </c>
      <c r="C3" s="1"/>
      <c r="D3" s="1"/>
      <c r="E3" s="110"/>
      <c r="F3" s="110"/>
      <c r="G3" s="110"/>
      <c r="H3" s="110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">
      <c r="A4" s="1"/>
      <c r="B4" s="111" t="s">
        <v>59</v>
      </c>
      <c r="C4" s="1"/>
      <c r="D4" s="1"/>
      <c r="E4" s="110"/>
      <c r="F4" s="110"/>
      <c r="G4" s="110"/>
      <c r="H4" s="110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10"/>
      <c r="F5" s="110"/>
      <c r="G5" s="110"/>
      <c r="H5" s="110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thickBot="1">
      <c r="A6" s="1"/>
      <c r="B6" s="1"/>
      <c r="C6" s="1"/>
      <c r="D6" s="1"/>
      <c r="E6" s="110"/>
      <c r="F6" s="110"/>
      <c r="G6" s="110"/>
      <c r="H6" s="110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1"/>
      <c r="C7" s="109">
        <v>-0.55565981200000003</v>
      </c>
      <c r="D7" s="108">
        <v>0.75235128100000004</v>
      </c>
      <c r="F7" s="103"/>
      <c r="G7" s="102"/>
      <c r="H7" s="10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thickBot="1">
      <c r="A8" s="1"/>
      <c r="B8" s="1"/>
      <c r="C8" s="107">
        <v>-0.60657275799999999</v>
      </c>
      <c r="D8" s="106">
        <v>-7.5773398000000006E-2</v>
      </c>
      <c r="F8" s="97"/>
      <c r="G8" s="96"/>
      <c r="H8" s="95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thickBot="1">
      <c r="A9" s="1"/>
      <c r="B9" s="1"/>
      <c r="C9" s="105">
        <v>-0.56860501500000005</v>
      </c>
      <c r="D9" s="104">
        <v>-0.65438974800000005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"/>
      <c r="B10" s="1"/>
      <c r="C10" s="1"/>
      <c r="D10" s="1"/>
      <c r="G10" t="s">
        <v>58</v>
      </c>
      <c r="H10" s="1"/>
      <c r="I10" s="1"/>
      <c r="J10" s="1"/>
      <c r="K10" s="1" t="s">
        <v>57</v>
      </c>
      <c r="L10" s="1"/>
      <c r="M10" s="1"/>
      <c r="N10" s="1"/>
      <c r="O10" s="1"/>
      <c r="P10" s="1"/>
      <c r="Q10" s="1"/>
      <c r="R10" s="1"/>
    </row>
    <row r="11" spans="1:18" ht="15.75" thickBot="1">
      <c r="A11" s="1"/>
      <c r="B11" s="1"/>
      <c r="C11" s="1" t="s">
        <v>48</v>
      </c>
      <c r="D11" s="1" t="s">
        <v>47</v>
      </c>
      <c r="G11" t="s">
        <v>56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>
        <v>1</v>
      </c>
      <c r="C12" s="1">
        <v>-0.20331227776010186</v>
      </c>
      <c r="D12" s="1">
        <v>-0.78152066590406233</v>
      </c>
      <c r="E12" s="94" t="s">
        <v>54</v>
      </c>
      <c r="G12" s="103"/>
      <c r="H12" s="102"/>
      <c r="I12" s="10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"/>
      <c r="B13" s="1">
        <v>2</v>
      </c>
      <c r="C13" s="1">
        <v>-1.4821349152945613</v>
      </c>
      <c r="D13" s="1">
        <v>-0.21587241473360008</v>
      </c>
      <c r="E13" s="100"/>
      <c r="G13" s="99"/>
      <c r="H13" s="93"/>
      <c r="I13" s="98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1"/>
      <c r="B14" s="1">
        <v>3</v>
      </c>
      <c r="C14" s="1">
        <v>1.8796908581864438</v>
      </c>
      <c r="D14" s="1">
        <v>-0.71099129363045122</v>
      </c>
      <c r="G14" s="99"/>
      <c r="H14" s="93"/>
      <c r="I14" s="98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"/>
      <c r="B15" s="1">
        <v>4</v>
      </c>
      <c r="C15" s="1">
        <v>-1.7668323101811034</v>
      </c>
      <c r="D15" s="1">
        <v>-6.7310219778011215E-2</v>
      </c>
      <c r="G15" s="99"/>
      <c r="H15" s="93"/>
      <c r="I15" s="98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"/>
      <c r="B16" s="1">
        <v>5</v>
      </c>
      <c r="C16" s="1">
        <v>0.95338185651125795</v>
      </c>
      <c r="D16" s="1">
        <v>-0.10130684782694238</v>
      </c>
      <c r="G16" s="99"/>
      <c r="H16" s="93"/>
      <c r="I16" s="98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"/>
      <c r="B17" s="1">
        <v>6</v>
      </c>
      <c r="C17" s="1">
        <v>1.1345254486614322</v>
      </c>
      <c r="D17" s="1">
        <v>-0.44137802643513385</v>
      </c>
      <c r="G17" s="99"/>
      <c r="H17" s="93"/>
      <c r="I17" s="98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"/>
      <c r="B18" s="1">
        <v>7</v>
      </c>
      <c r="C18" s="1">
        <v>-1.5570382185092444</v>
      </c>
      <c r="D18" s="1">
        <v>0.13191659686516835</v>
      </c>
      <c r="G18" s="99"/>
      <c r="H18" s="93"/>
      <c r="I18" s="98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"/>
      <c r="B19" s="1">
        <v>8</v>
      </c>
      <c r="C19" s="1">
        <v>0.76783768831825538</v>
      </c>
      <c r="D19" s="1">
        <v>0.59536058130662683</v>
      </c>
      <c r="G19" s="99"/>
      <c r="H19" s="93"/>
      <c r="I19" s="98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"/>
      <c r="B20" s="1">
        <v>9</v>
      </c>
      <c r="C20" s="1">
        <v>1.0548864965031506</v>
      </c>
      <c r="D20" s="1">
        <v>1.618924061088842</v>
      </c>
      <c r="G20" s="99"/>
      <c r="H20" s="93"/>
      <c r="I20" s="98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"/>
      <c r="B21" s="1">
        <v>10</v>
      </c>
      <c r="C21" s="1">
        <v>2.6298941672089322</v>
      </c>
      <c r="D21" s="1">
        <v>7.7299632500096305E-3</v>
      </c>
      <c r="G21" s="99"/>
      <c r="H21" s="93"/>
      <c r="I21" s="98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"/>
      <c r="B22" s="1">
        <v>11</v>
      </c>
      <c r="C22" s="1">
        <v>-2.6199520984853115</v>
      </c>
      <c r="D22" s="1">
        <v>0.36739031429008095</v>
      </c>
      <c r="G22" s="99"/>
      <c r="H22" s="93"/>
      <c r="I22" s="98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thickBot="1">
      <c r="A23" s="1"/>
      <c r="B23" s="1">
        <v>12</v>
      </c>
      <c r="C23" s="1">
        <v>-0.79094669515914773</v>
      </c>
      <c r="D23" s="1">
        <v>-0.40294204849252979</v>
      </c>
      <c r="G23" s="97"/>
      <c r="H23" s="96"/>
      <c r="I23" s="95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1"/>
      <c r="C24" s="1"/>
      <c r="D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1" t="s">
        <v>55</v>
      </c>
      <c r="C25" s="1"/>
      <c r="D25" s="1"/>
      <c r="E25" s="94" t="s">
        <v>54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"/>
      <c r="B26" s="1"/>
      <c r="C26" s="1"/>
      <c r="D26" s="1"/>
      <c r="E26" s="9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53</v>
      </c>
      <c r="L27" s="1"/>
      <c r="M27" s="1"/>
      <c r="N27" s="1"/>
      <c r="O27" s="1"/>
      <c r="P27" s="1"/>
      <c r="Q27" s="1"/>
      <c r="R27" s="1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14"/>
  <sheetViews>
    <sheetView workbookViewId="0">
      <selection activeCell="F8" sqref="F8"/>
    </sheetView>
  </sheetViews>
  <sheetFormatPr defaultColWidth="8.85546875" defaultRowHeight="15"/>
  <sheetData>
    <row r="1" spans="2:18" ht="15.75" thickBot="1">
      <c r="H1" t="s">
        <v>66</v>
      </c>
      <c r="I1" t="s">
        <v>65</v>
      </c>
      <c r="J1" t="s">
        <v>64</v>
      </c>
      <c r="K1" t="s">
        <v>63</v>
      </c>
      <c r="O1" s="57" t="s">
        <v>62</v>
      </c>
      <c r="P1" t="s">
        <v>26</v>
      </c>
      <c r="Q1" t="s">
        <v>25</v>
      </c>
      <c r="R1" t="s">
        <v>33</v>
      </c>
    </row>
    <row r="2" spans="2:18">
      <c r="B2" t="s">
        <v>29</v>
      </c>
      <c r="C2" s="49">
        <v>8.8333333333333339</v>
      </c>
      <c r="D2" s="65">
        <v>62.75</v>
      </c>
      <c r="E2" s="64">
        <v>52.75</v>
      </c>
      <c r="H2" s="49"/>
      <c r="I2" s="65"/>
      <c r="J2" s="64"/>
      <c r="L2" s="16"/>
      <c r="M2" s="16"/>
      <c r="N2" s="16"/>
      <c r="O2">
        <v>1</v>
      </c>
      <c r="P2" s="18">
        <v>8</v>
      </c>
      <c r="Q2" s="18">
        <v>64</v>
      </c>
      <c r="R2" s="56">
        <v>57</v>
      </c>
    </row>
    <row r="3" spans="2:18" ht="15.75" thickBot="1">
      <c r="B3" t="s">
        <v>28</v>
      </c>
      <c r="C3" s="61">
        <v>1.818118685772619</v>
      </c>
      <c r="D3" s="60">
        <v>8.6035360947306625</v>
      </c>
      <c r="E3" s="59">
        <v>6.5335671726859896</v>
      </c>
      <c r="H3" s="63"/>
      <c r="I3" s="1"/>
      <c r="J3" s="62"/>
      <c r="L3" s="16"/>
      <c r="M3" s="16"/>
      <c r="N3" s="16"/>
      <c r="O3">
        <v>2</v>
      </c>
      <c r="P3" s="55">
        <v>10</v>
      </c>
      <c r="Q3" s="55">
        <v>71</v>
      </c>
      <c r="R3" s="54">
        <v>59</v>
      </c>
    </row>
    <row r="4" spans="2:18">
      <c r="H4" s="63"/>
      <c r="I4" s="1"/>
      <c r="J4" s="62"/>
      <c r="L4" s="16"/>
      <c r="M4" s="16"/>
      <c r="N4" s="16"/>
      <c r="O4">
        <v>3</v>
      </c>
      <c r="P4" s="55">
        <v>6</v>
      </c>
      <c r="Q4" s="55">
        <v>53</v>
      </c>
      <c r="R4" s="54">
        <v>49</v>
      </c>
    </row>
    <row r="5" spans="2:18">
      <c r="H5" s="63"/>
      <c r="I5" s="1"/>
      <c r="J5" s="62"/>
      <c r="L5" s="16"/>
      <c r="M5" s="16"/>
      <c r="N5" s="16"/>
      <c r="O5">
        <v>4</v>
      </c>
      <c r="P5" s="55">
        <v>11</v>
      </c>
      <c r="Q5" s="55">
        <v>67</v>
      </c>
      <c r="R5" s="54">
        <v>62</v>
      </c>
    </row>
    <row r="6" spans="2:18">
      <c r="H6" s="63"/>
      <c r="I6" s="1"/>
      <c r="J6" s="62"/>
      <c r="L6" s="16"/>
      <c r="M6" s="16"/>
      <c r="N6" s="16"/>
      <c r="O6">
        <v>5</v>
      </c>
      <c r="P6" s="55">
        <v>8</v>
      </c>
      <c r="Q6" s="55">
        <v>55</v>
      </c>
      <c r="R6" s="54">
        <v>51</v>
      </c>
    </row>
    <row r="7" spans="2:18">
      <c r="H7" s="63"/>
      <c r="I7" s="1"/>
      <c r="J7" s="62"/>
      <c r="L7" s="16"/>
      <c r="M7" s="16"/>
      <c r="N7" s="16"/>
      <c r="O7">
        <v>6</v>
      </c>
      <c r="P7" s="55">
        <v>7</v>
      </c>
      <c r="Q7" s="55">
        <v>58</v>
      </c>
      <c r="R7" s="54">
        <v>50</v>
      </c>
    </row>
    <row r="8" spans="2:18">
      <c r="H8" s="63"/>
      <c r="I8" s="1"/>
      <c r="J8" s="62"/>
      <c r="L8" s="16"/>
      <c r="M8" s="16"/>
      <c r="N8" s="16"/>
      <c r="O8">
        <v>7</v>
      </c>
      <c r="P8" s="55">
        <v>10</v>
      </c>
      <c r="Q8" s="55">
        <v>77</v>
      </c>
      <c r="R8" s="54">
        <v>55</v>
      </c>
    </row>
    <row r="9" spans="2:18">
      <c r="H9" s="63"/>
      <c r="I9" s="1"/>
      <c r="J9" s="62"/>
      <c r="L9" s="16"/>
      <c r="M9" s="16"/>
      <c r="N9" s="16"/>
      <c r="O9">
        <v>8</v>
      </c>
      <c r="P9" s="55">
        <v>9</v>
      </c>
      <c r="Q9" s="55">
        <v>57</v>
      </c>
      <c r="R9" s="54">
        <v>48</v>
      </c>
    </row>
    <row r="10" spans="2:18">
      <c r="H10" s="63"/>
      <c r="I10" s="1"/>
      <c r="J10" s="62"/>
      <c r="L10" s="16"/>
      <c r="M10" s="16"/>
      <c r="N10" s="16"/>
      <c r="O10">
        <v>9</v>
      </c>
      <c r="P10" s="55">
        <v>10</v>
      </c>
      <c r="Q10" s="55">
        <v>56</v>
      </c>
      <c r="R10" s="54">
        <v>42</v>
      </c>
    </row>
    <row r="11" spans="2:18">
      <c r="H11" s="63"/>
      <c r="I11" s="1"/>
      <c r="J11" s="62"/>
      <c r="L11" s="16"/>
      <c r="M11" s="16"/>
      <c r="N11" s="16"/>
      <c r="O11">
        <v>10</v>
      </c>
      <c r="P11" s="55">
        <v>6</v>
      </c>
      <c r="Q11" s="55">
        <v>51</v>
      </c>
      <c r="R11" s="54">
        <v>42</v>
      </c>
    </row>
    <row r="12" spans="2:18">
      <c r="H12" s="63"/>
      <c r="I12" s="1"/>
      <c r="J12" s="62"/>
      <c r="L12" s="16"/>
      <c r="M12" s="16"/>
      <c r="N12" s="16"/>
      <c r="O12">
        <v>11</v>
      </c>
      <c r="P12" s="55">
        <v>12</v>
      </c>
      <c r="Q12" s="55">
        <v>76</v>
      </c>
      <c r="R12" s="54">
        <v>61</v>
      </c>
    </row>
    <row r="13" spans="2:18" ht="15.75" thickBot="1">
      <c r="H13" s="61"/>
      <c r="I13" s="60"/>
      <c r="J13" s="59"/>
      <c r="L13" s="16"/>
      <c r="M13" s="16"/>
      <c r="N13" s="16"/>
      <c r="O13">
        <v>12</v>
      </c>
      <c r="P13" s="53">
        <v>9</v>
      </c>
      <c r="Q13" s="53">
        <v>68</v>
      </c>
      <c r="R13" s="52">
        <v>57</v>
      </c>
    </row>
    <row r="14" spans="2:18">
      <c r="D14" t="s">
        <v>61</v>
      </c>
      <c r="E14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4"/>
  <sheetViews>
    <sheetView workbookViewId="0">
      <selection activeCell="J12" sqref="J12"/>
    </sheetView>
  </sheetViews>
  <sheetFormatPr defaultRowHeight="15"/>
  <cols>
    <col min="3" max="3" width="15.5703125" customWidth="1"/>
    <col min="4" max="4" width="23.140625" customWidth="1"/>
    <col min="9" max="9" width="6.7109375" customWidth="1"/>
    <col min="10" max="10" width="30.7109375" customWidth="1"/>
    <col min="12" max="12" width="12.5703125" customWidth="1"/>
    <col min="16" max="16" width="12.140625" customWidth="1"/>
  </cols>
  <sheetData>
    <row r="1" spans="1:26" ht="15.75" thickBot="1">
      <c r="A1" t="s">
        <v>5</v>
      </c>
      <c r="F1" s="1"/>
      <c r="H1" t="s">
        <v>4</v>
      </c>
      <c r="J1" s="22">
        <v>30024</v>
      </c>
      <c r="K1" s="21" t="s">
        <v>3</v>
      </c>
      <c r="L1" s="21" t="s">
        <v>6</v>
      </c>
    </row>
    <row r="2" spans="1:26" ht="30.75" thickBot="1">
      <c r="B2" s="19" t="s">
        <v>2</v>
      </c>
      <c r="C2" s="18" t="s">
        <v>1</v>
      </c>
      <c r="D2" s="17" t="s">
        <v>0</v>
      </c>
      <c r="F2" s="11"/>
      <c r="H2">
        <f>(C62-C3)/6</f>
        <v>2986.6453806560003</v>
      </c>
      <c r="J2" s="23">
        <f>J1+H$2</f>
        <v>33010.645380656002</v>
      </c>
      <c r="K2" s="21">
        <v>4</v>
      </c>
      <c r="L2" s="30"/>
      <c r="M2" s="11"/>
    </row>
    <row r="3" spans="1:26">
      <c r="B3" s="9">
        <v>46146.432399748002</v>
      </c>
      <c r="C3" s="9">
        <v>30024.369716644</v>
      </c>
      <c r="D3" s="7"/>
      <c r="F3" s="3"/>
      <c r="J3" s="24">
        <f>J2+H$2</f>
        <v>35997.290761312004</v>
      </c>
      <c r="K3" s="21">
        <v>7</v>
      </c>
      <c r="L3" s="29"/>
    </row>
    <row r="4" spans="1:26">
      <c r="B4" s="9">
        <v>42103.109359740003</v>
      </c>
      <c r="C4" s="9">
        <v>30962.498188019999</v>
      </c>
      <c r="D4" s="7"/>
      <c r="F4" s="3"/>
      <c r="J4" s="25">
        <f>J3+H$2</f>
        <v>38983.936141968006</v>
      </c>
      <c r="K4" s="21">
        <v>11</v>
      </c>
      <c r="L4" s="29"/>
    </row>
    <row r="5" spans="1:26">
      <c r="B5" s="9">
        <v>45024.418830872004</v>
      </c>
      <c r="C5" s="9">
        <v>32247.499465943998</v>
      </c>
      <c r="D5" s="7"/>
      <c r="F5" s="3"/>
      <c r="J5" s="26">
        <f>J4+H$2</f>
        <v>41970.581522624008</v>
      </c>
      <c r="K5" s="21">
        <v>13</v>
      </c>
      <c r="L5" s="29"/>
    </row>
    <row r="6" spans="1:26">
      <c r="B6" s="9">
        <v>30024.369716644</v>
      </c>
      <c r="C6" s="15">
        <v>32523.462772368002</v>
      </c>
      <c r="D6" s="7"/>
      <c r="F6" s="3"/>
      <c r="J6" s="27">
        <f>J5+H$2</f>
        <v>44957.22690328001</v>
      </c>
      <c r="K6" s="21">
        <v>16</v>
      </c>
      <c r="L6" s="29"/>
    </row>
    <row r="7" spans="1:26">
      <c r="B7" s="9">
        <v>43086.692929268</v>
      </c>
      <c r="C7" s="9">
        <v>33534.062385559999</v>
      </c>
      <c r="D7" s="7"/>
      <c r="F7" s="3"/>
      <c r="J7" s="22">
        <f>J6+H$2</f>
        <v>47943.872283936013</v>
      </c>
      <c r="K7" s="21">
        <v>9</v>
      </c>
      <c r="L7" s="29"/>
    </row>
    <row r="8" spans="1:26">
      <c r="B8" s="9">
        <v>41995.085239412001</v>
      </c>
      <c r="C8" s="9">
        <v>34277.30989456</v>
      </c>
      <c r="D8" s="7"/>
      <c r="F8" s="3"/>
      <c r="J8" s="22"/>
      <c r="K8" s="21">
        <f>SUM(K2:K7)</f>
        <v>60</v>
      </c>
      <c r="L8" s="31"/>
    </row>
    <row r="9" spans="1:26">
      <c r="B9" s="9">
        <v>35705.377578735999</v>
      </c>
      <c r="C9" s="9">
        <v>34439.355373384002</v>
      </c>
      <c r="D9" s="7"/>
      <c r="F9" s="3"/>
      <c r="G9" s="3"/>
      <c r="H9" s="4"/>
      <c r="I9" s="3"/>
      <c r="J9" s="2"/>
      <c r="K9" s="11"/>
      <c r="L9" s="11"/>
      <c r="U9" s="1"/>
      <c r="V9" s="1"/>
      <c r="W9" s="1"/>
      <c r="X9" s="1"/>
      <c r="Y9" s="1"/>
      <c r="Z9" s="1"/>
    </row>
    <row r="10" spans="1:26">
      <c r="B10" s="9">
        <v>43077.958106995997</v>
      </c>
      <c r="C10" s="9">
        <v>34888.480186464003</v>
      </c>
      <c r="D10" s="7"/>
      <c r="F10" s="3"/>
      <c r="G10" s="3"/>
      <c r="H10" s="4"/>
      <c r="I10" s="3"/>
      <c r="J10" s="2"/>
      <c r="K10" s="4"/>
      <c r="L10" s="3"/>
      <c r="U10" s="1"/>
      <c r="V10" s="1"/>
      <c r="W10" s="1"/>
      <c r="X10" s="1"/>
      <c r="Y10" s="1"/>
      <c r="Z10" s="1"/>
    </row>
    <row r="11" spans="1:26">
      <c r="B11" s="9">
        <v>34439.355373384002</v>
      </c>
      <c r="C11" s="9">
        <v>35245.872497559998</v>
      </c>
      <c r="D11" s="7"/>
      <c r="F11" s="3"/>
      <c r="G11" s="3"/>
      <c r="H11" s="4"/>
      <c r="I11" s="3"/>
      <c r="J11" s="2" t="s">
        <v>7</v>
      </c>
      <c r="K11" s="4"/>
      <c r="L11" s="3"/>
      <c r="U11" s="1"/>
      <c r="V11" s="1"/>
      <c r="W11" s="1"/>
      <c r="X11" s="1"/>
      <c r="Y11" s="1"/>
      <c r="Z11" s="1"/>
    </row>
    <row r="12" spans="1:26">
      <c r="B12" s="9">
        <v>41419.357299804004</v>
      </c>
      <c r="C12" s="9">
        <v>35351.495742796003</v>
      </c>
      <c r="D12" s="7"/>
      <c r="F12" s="3"/>
      <c r="G12" s="3"/>
      <c r="H12" s="4"/>
      <c r="I12" s="3"/>
      <c r="J12" s="32"/>
      <c r="K12" s="2"/>
      <c r="L12" s="2"/>
      <c r="U12" s="1"/>
      <c r="V12" s="1"/>
      <c r="W12" s="11"/>
      <c r="X12" s="11"/>
      <c r="Y12" s="1"/>
      <c r="Z12" s="1"/>
    </row>
    <row r="13" spans="1:26">
      <c r="B13" s="9">
        <v>43751.528739927999</v>
      </c>
      <c r="C13" s="14">
        <v>35705.377578735999</v>
      </c>
      <c r="D13" s="7"/>
      <c r="F13" s="3"/>
      <c r="G13" s="3"/>
      <c r="H13" s="4"/>
      <c r="I13" s="3"/>
      <c r="J13" s="2"/>
      <c r="K13" s="4"/>
      <c r="L13" s="3"/>
      <c r="U13" s="1"/>
      <c r="V13" s="1"/>
      <c r="W13" s="4"/>
      <c r="X13" s="3"/>
      <c r="Y13" s="1"/>
      <c r="Z13" s="1"/>
    </row>
    <row r="14" spans="1:26">
      <c r="B14" s="9">
        <v>42424.919128415997</v>
      </c>
      <c r="C14" s="9">
        <v>36262.802600859999</v>
      </c>
      <c r="D14" s="7"/>
      <c r="F14" s="3"/>
      <c r="G14" s="3"/>
      <c r="H14" s="4"/>
      <c r="I14" s="3"/>
      <c r="J14" s="2"/>
      <c r="K14" s="4"/>
      <c r="L14" s="3"/>
      <c r="U14" s="1"/>
      <c r="V14" s="1"/>
      <c r="W14" s="4"/>
      <c r="X14" s="3"/>
      <c r="Y14" s="1"/>
      <c r="Z14" s="1"/>
    </row>
    <row r="15" spans="1:26">
      <c r="B15" s="9">
        <v>42242.281913756</v>
      </c>
      <c r="C15" s="9">
        <v>36271.038532256003</v>
      </c>
      <c r="D15" s="7"/>
      <c r="F15" s="3"/>
      <c r="G15" s="3"/>
      <c r="H15" s="4"/>
      <c r="I15" s="3"/>
      <c r="J15" s="2"/>
      <c r="K15" s="4"/>
      <c r="L15" s="3"/>
      <c r="U15" s="1"/>
      <c r="V15" s="1"/>
      <c r="W15" s="4"/>
      <c r="X15" s="3"/>
      <c r="Y15" s="1"/>
      <c r="Z15" s="1"/>
    </row>
    <row r="16" spans="1:26">
      <c r="B16" s="9">
        <v>42857.283115387996</v>
      </c>
      <c r="C16" s="9">
        <v>36991.985321043998</v>
      </c>
      <c r="D16" s="7"/>
      <c r="F16" s="3"/>
      <c r="G16" s="3"/>
      <c r="H16" s="4"/>
      <c r="I16" s="3"/>
      <c r="J16" s="2"/>
      <c r="K16" s="3"/>
      <c r="L16" s="3"/>
      <c r="U16" s="1"/>
      <c r="V16" s="1"/>
      <c r="W16" s="4"/>
      <c r="X16" s="3"/>
      <c r="Y16" s="1"/>
      <c r="Z16" s="1"/>
    </row>
    <row r="17" spans="2:26">
      <c r="B17" s="9">
        <v>35351.495742796003</v>
      </c>
      <c r="C17" s="9">
        <v>37305.903911592002</v>
      </c>
      <c r="D17" s="7"/>
      <c r="F17" s="3"/>
      <c r="G17" s="3"/>
      <c r="H17" s="4"/>
      <c r="I17" s="3"/>
      <c r="J17" s="2"/>
      <c r="U17" s="1"/>
      <c r="V17" s="1"/>
      <c r="W17" s="4"/>
      <c r="X17" s="3"/>
      <c r="Y17" s="1"/>
      <c r="Z17" s="1"/>
    </row>
    <row r="18" spans="2:26">
      <c r="B18" s="9">
        <v>45493.427276611998</v>
      </c>
      <c r="C18" s="9">
        <v>37700.585365296</v>
      </c>
      <c r="D18" s="7"/>
      <c r="F18" s="3"/>
      <c r="G18" s="3"/>
      <c r="H18" s="4"/>
      <c r="I18" s="3"/>
      <c r="J18" s="2"/>
      <c r="U18" s="1"/>
      <c r="V18" s="1"/>
      <c r="W18" s="4"/>
      <c r="X18" s="3"/>
      <c r="Y18" s="1"/>
      <c r="Z18" s="1"/>
    </row>
    <row r="19" spans="2:26">
      <c r="B19" s="9">
        <v>37305.903911592002</v>
      </c>
      <c r="C19" s="9">
        <v>37795.073986051997</v>
      </c>
      <c r="D19" s="7"/>
      <c r="F19" s="3"/>
      <c r="G19" s="3"/>
      <c r="H19" s="4"/>
      <c r="I19" s="3"/>
      <c r="J19" s="2"/>
      <c r="U19" s="1"/>
      <c r="V19" s="1"/>
      <c r="W19" s="4"/>
      <c r="X19" s="3"/>
      <c r="Y19" s="1"/>
      <c r="Z19" s="1"/>
    </row>
    <row r="20" spans="2:26">
      <c r="B20" s="9">
        <v>30962.498188019999</v>
      </c>
      <c r="C20" s="9">
        <v>38168.407917024</v>
      </c>
      <c r="D20" s="7"/>
      <c r="F20" s="3"/>
      <c r="G20" s="3"/>
      <c r="H20" s="4"/>
      <c r="I20" s="3"/>
      <c r="J20" s="2"/>
      <c r="U20" s="1"/>
      <c r="V20" s="1"/>
      <c r="W20" s="3"/>
      <c r="X20" s="3"/>
      <c r="Y20" s="1"/>
      <c r="Z20" s="1"/>
    </row>
    <row r="21" spans="2:26">
      <c r="B21" s="9">
        <v>47944.242000580001</v>
      </c>
      <c r="C21" s="9">
        <v>38219.729423523997</v>
      </c>
      <c r="D21" s="7"/>
      <c r="F21" s="3"/>
      <c r="G21" s="3"/>
      <c r="H21" s="4"/>
      <c r="I21" s="3"/>
      <c r="J21" s="2"/>
      <c r="U21" s="1"/>
      <c r="V21" s="1"/>
      <c r="W21" s="1"/>
      <c r="X21" s="1"/>
      <c r="Y21" s="1"/>
      <c r="Z21" s="1"/>
    </row>
    <row r="22" spans="2:26">
      <c r="B22" s="9">
        <v>39386.981964111998</v>
      </c>
      <c r="C22" s="9">
        <v>38230.865001680002</v>
      </c>
      <c r="D22" s="7"/>
      <c r="F22" s="3"/>
      <c r="G22" s="3"/>
      <c r="H22" s="4"/>
      <c r="I22" s="3"/>
      <c r="J22" s="2"/>
      <c r="U22" s="1"/>
      <c r="V22" s="1"/>
      <c r="W22" s="1"/>
      <c r="X22" s="1"/>
      <c r="Y22" s="1"/>
      <c r="Z22" s="1"/>
    </row>
    <row r="23" spans="2:26">
      <c r="B23" s="9">
        <v>39278.227925300002</v>
      </c>
      <c r="C23" s="9">
        <v>38730.056762695996</v>
      </c>
      <c r="D23" s="7"/>
      <c r="F23" s="3"/>
      <c r="G23" s="3"/>
      <c r="H23" s="4"/>
      <c r="I23" s="3"/>
      <c r="J23" s="2"/>
      <c r="U23" s="1"/>
      <c r="V23" s="1"/>
      <c r="W23" s="1"/>
      <c r="X23" s="1"/>
      <c r="Y23" s="1"/>
      <c r="Z23" s="1"/>
    </row>
    <row r="24" spans="2:26">
      <c r="B24" s="9">
        <v>46357.11288452</v>
      </c>
      <c r="C24" s="13">
        <v>38875.136256215999</v>
      </c>
      <c r="D24" s="7"/>
      <c r="F24" s="3"/>
      <c r="G24" s="3"/>
      <c r="H24" s="4"/>
      <c r="I24" s="3"/>
      <c r="J24" s="2"/>
    </row>
    <row r="25" spans="2:26">
      <c r="B25" s="9">
        <v>43799.293518068</v>
      </c>
      <c r="C25" s="9">
        <v>39278.227925300002</v>
      </c>
      <c r="D25" s="7"/>
      <c r="F25" s="3"/>
      <c r="G25" s="3"/>
      <c r="H25" s="4"/>
      <c r="I25" s="3"/>
      <c r="J25" s="2"/>
    </row>
    <row r="26" spans="2:26">
      <c r="B26" s="9">
        <v>43889.228820800003</v>
      </c>
      <c r="C26" s="9">
        <v>39284.900546072</v>
      </c>
      <c r="D26" s="7"/>
      <c r="F26" s="3"/>
      <c r="G26" s="3"/>
      <c r="H26" s="4"/>
      <c r="I26" s="3"/>
      <c r="J26" s="2"/>
    </row>
    <row r="27" spans="2:26">
      <c r="B27" s="9">
        <v>38730.056762695996</v>
      </c>
      <c r="C27" s="9">
        <v>39386.981964111998</v>
      </c>
      <c r="D27" s="7"/>
      <c r="F27" s="3"/>
      <c r="G27" s="3"/>
      <c r="H27" s="4"/>
      <c r="I27" s="3"/>
      <c r="J27" s="2"/>
    </row>
    <row r="28" spans="2:26">
      <c r="B28" s="9">
        <v>39726.544141767998</v>
      </c>
      <c r="C28" s="9">
        <v>39726.544141767998</v>
      </c>
      <c r="D28" s="7"/>
      <c r="F28" s="3"/>
      <c r="G28" s="3"/>
      <c r="H28" s="4"/>
      <c r="I28" s="3"/>
      <c r="J28" s="2"/>
    </row>
    <row r="29" spans="2:26">
      <c r="B29" s="9">
        <v>41706.915855407999</v>
      </c>
      <c r="C29" s="9">
        <v>40291.682720183999</v>
      </c>
      <c r="D29" s="7"/>
      <c r="F29" s="3"/>
      <c r="G29" s="3"/>
      <c r="H29" s="4"/>
      <c r="I29" s="3"/>
      <c r="J29" s="2"/>
    </row>
    <row r="30" spans="2:26">
      <c r="B30" s="9">
        <v>33534.062385559999</v>
      </c>
      <c r="C30" s="9">
        <v>40734.516620636001</v>
      </c>
      <c r="D30" s="7"/>
      <c r="F30" s="3"/>
      <c r="G30" s="3"/>
      <c r="H30" s="4"/>
      <c r="I30" s="3"/>
      <c r="J30" s="2"/>
    </row>
    <row r="31" spans="2:26">
      <c r="B31" s="9">
        <v>36271.038532256003</v>
      </c>
      <c r="C31" s="9">
        <v>41083.099365235998</v>
      </c>
      <c r="D31" s="7"/>
      <c r="F31" s="3"/>
      <c r="G31" s="3"/>
      <c r="H31" s="4"/>
      <c r="I31" s="3"/>
      <c r="J31" s="2"/>
    </row>
    <row r="32" spans="2:26">
      <c r="B32" s="9">
        <v>36262.802600859999</v>
      </c>
      <c r="C32" s="9">
        <v>41126.023292539998</v>
      </c>
      <c r="D32" s="7"/>
      <c r="F32" s="3"/>
      <c r="G32" s="3"/>
      <c r="H32" s="4"/>
      <c r="I32" s="3"/>
      <c r="J32" s="2"/>
    </row>
    <row r="33" spans="2:16">
      <c r="B33" s="9">
        <v>41083.099365235998</v>
      </c>
      <c r="C33" s="9">
        <v>41419.357299804004</v>
      </c>
      <c r="D33" s="7"/>
      <c r="F33" s="3"/>
      <c r="G33" s="3"/>
      <c r="H33" s="4"/>
      <c r="I33" s="3"/>
      <c r="J33" s="2"/>
    </row>
    <row r="34" spans="2:16">
      <c r="B34" s="9">
        <v>41126.023292539998</v>
      </c>
      <c r="C34" s="9">
        <v>41502.366065980001</v>
      </c>
      <c r="D34" s="7"/>
      <c r="F34" s="3"/>
      <c r="G34" s="3"/>
      <c r="H34" s="4"/>
      <c r="I34" s="3"/>
      <c r="J34" s="2"/>
    </row>
    <row r="35" spans="2:16">
      <c r="B35" s="9">
        <v>38168.407917024</v>
      </c>
      <c r="C35" s="9">
        <v>41600.399971008002</v>
      </c>
      <c r="D35" s="7"/>
      <c r="F35" s="3"/>
      <c r="G35" s="3"/>
      <c r="H35" s="4"/>
      <c r="I35" s="3"/>
      <c r="J35" s="2"/>
    </row>
    <row r="36" spans="2:16">
      <c r="B36" s="9">
        <v>41502.366065980001</v>
      </c>
      <c r="C36" s="9">
        <v>41616.622447968002</v>
      </c>
      <c r="D36" s="7"/>
      <c r="F36" s="3"/>
      <c r="G36" s="3"/>
      <c r="H36" s="4"/>
      <c r="I36" s="3"/>
      <c r="J36" s="2"/>
    </row>
    <row r="37" spans="2:16">
      <c r="B37" s="9">
        <v>45233.296394347999</v>
      </c>
      <c r="C37" s="12">
        <v>41706.915855407999</v>
      </c>
      <c r="D37" s="7"/>
      <c r="F37" s="3"/>
      <c r="G37" s="3"/>
      <c r="H37" s="4"/>
      <c r="I37" s="3"/>
      <c r="J37" s="2"/>
    </row>
    <row r="38" spans="2:16">
      <c r="B38" s="9">
        <v>34277.30989456</v>
      </c>
      <c r="C38" s="9">
        <v>41995.085239412001</v>
      </c>
      <c r="D38" s="7"/>
      <c r="F38" s="3"/>
      <c r="G38" s="3"/>
      <c r="H38" s="4"/>
      <c r="I38" s="3"/>
      <c r="J38" s="2"/>
    </row>
    <row r="39" spans="2:16">
      <c r="B39" s="9">
        <v>34888.480186464003</v>
      </c>
      <c r="C39" s="9">
        <v>42033.765316008001</v>
      </c>
      <c r="D39" s="7"/>
      <c r="F39" s="3"/>
      <c r="G39" s="3"/>
      <c r="H39" s="4"/>
      <c r="I39" s="3"/>
      <c r="J39" s="2"/>
    </row>
    <row r="40" spans="2:16">
      <c r="B40" s="9">
        <v>32247.499465943998</v>
      </c>
      <c r="C40" s="9">
        <v>42103.109359740003</v>
      </c>
      <c r="D40" s="7"/>
      <c r="F40" s="3"/>
      <c r="G40" s="3"/>
      <c r="H40" s="4"/>
      <c r="I40" s="3"/>
      <c r="J40" s="2"/>
    </row>
    <row r="41" spans="2:16">
      <c r="B41" s="9">
        <v>42033.765316008001</v>
      </c>
      <c r="C41" s="9">
        <v>42242.281913756</v>
      </c>
      <c r="D41" s="7"/>
      <c r="F41" s="3"/>
      <c r="G41" s="3"/>
      <c r="H41" s="4"/>
      <c r="I41" s="3"/>
      <c r="J41" s="2"/>
    </row>
    <row r="42" spans="2:16">
      <c r="B42" s="9">
        <v>37700.585365296</v>
      </c>
      <c r="C42" s="9">
        <v>42424.919128415997</v>
      </c>
      <c r="D42" s="7"/>
      <c r="F42" s="3"/>
      <c r="G42" s="3"/>
      <c r="H42" s="4"/>
      <c r="I42" s="3"/>
      <c r="J42" s="2"/>
      <c r="L42" s="1"/>
      <c r="M42" s="1"/>
      <c r="N42" s="1"/>
      <c r="O42" s="1"/>
      <c r="P42" s="1"/>
    </row>
    <row r="43" spans="2:16">
      <c r="B43" s="9">
        <v>35245.872497559998</v>
      </c>
      <c r="C43" s="9">
        <v>42766.183853148003</v>
      </c>
      <c r="D43" s="7"/>
      <c r="F43" s="3"/>
      <c r="G43" s="3"/>
      <c r="H43" s="4"/>
      <c r="I43" s="3"/>
      <c r="J43" s="2"/>
      <c r="L43" s="11"/>
      <c r="M43" s="11"/>
      <c r="N43" s="11"/>
      <c r="O43" s="11"/>
      <c r="P43" s="1"/>
    </row>
    <row r="44" spans="2:16">
      <c r="B44" s="9">
        <v>38219.729423523997</v>
      </c>
      <c r="C44" s="9">
        <v>42857.283115387996</v>
      </c>
      <c r="D44" s="7"/>
      <c r="F44" s="3"/>
      <c r="G44" s="3"/>
      <c r="H44" s="4"/>
      <c r="I44" s="3"/>
      <c r="J44" s="2"/>
      <c r="L44" s="3"/>
      <c r="M44" s="4"/>
      <c r="N44" s="3"/>
      <c r="O44" s="2"/>
      <c r="P44" s="1"/>
    </row>
    <row r="45" spans="2:16">
      <c r="B45" s="9">
        <v>36991.985321043998</v>
      </c>
      <c r="C45" s="9">
        <v>42979.026794432</v>
      </c>
      <c r="D45" s="7"/>
      <c r="F45" s="3"/>
      <c r="G45" s="3"/>
      <c r="H45" s="4"/>
      <c r="I45" s="3"/>
      <c r="J45" s="2"/>
      <c r="L45" s="3"/>
      <c r="M45" s="4"/>
      <c r="N45" s="3"/>
      <c r="O45" s="2"/>
      <c r="P45" s="1"/>
    </row>
    <row r="46" spans="2:16">
      <c r="B46" s="9">
        <v>44071.191310884002</v>
      </c>
      <c r="C46" s="9">
        <v>43077.958106995997</v>
      </c>
      <c r="D46" s="7"/>
      <c r="F46" s="3"/>
      <c r="G46" s="3"/>
      <c r="H46" s="4"/>
      <c r="I46" s="3"/>
      <c r="J46" s="2"/>
      <c r="L46" s="3"/>
      <c r="M46" s="4"/>
      <c r="N46" s="3"/>
      <c r="O46" s="2"/>
    </row>
    <row r="47" spans="2:16">
      <c r="B47" s="9">
        <v>45474.147319791999</v>
      </c>
      <c r="C47" s="9">
        <v>43086.692929268</v>
      </c>
      <c r="D47" s="7"/>
      <c r="F47" s="3"/>
      <c r="G47" s="3"/>
      <c r="H47" s="4"/>
      <c r="I47" s="3"/>
      <c r="J47" s="2"/>
      <c r="L47" s="3"/>
      <c r="M47" s="4"/>
      <c r="N47" s="3"/>
      <c r="O47" s="2"/>
    </row>
    <row r="48" spans="2:16">
      <c r="B48" s="9">
        <v>32523.462772368002</v>
      </c>
      <c r="C48" s="9">
        <v>43330.173492431997</v>
      </c>
      <c r="D48" s="7"/>
      <c r="F48" s="3"/>
      <c r="G48" s="3"/>
      <c r="H48" s="4"/>
      <c r="I48" s="3"/>
      <c r="J48" s="2"/>
      <c r="L48" s="3"/>
      <c r="M48" s="4"/>
      <c r="N48" s="3"/>
      <c r="O48" s="2"/>
    </row>
    <row r="49" spans="2:19">
      <c r="B49" s="9">
        <v>38875.136256215999</v>
      </c>
      <c r="C49" s="9">
        <v>43723.636746408003</v>
      </c>
      <c r="D49" s="7"/>
      <c r="F49" s="3"/>
      <c r="G49" s="3"/>
      <c r="H49" s="4"/>
      <c r="I49" s="3"/>
      <c r="J49" s="2"/>
      <c r="L49" s="3"/>
      <c r="M49" s="4"/>
      <c r="N49" s="3"/>
      <c r="O49" s="2"/>
    </row>
    <row r="50" spans="2:19">
      <c r="B50" s="9">
        <v>41600.399971008002</v>
      </c>
      <c r="C50" s="9">
        <v>43751.528739927999</v>
      </c>
      <c r="D50" s="7"/>
      <c r="F50" s="3"/>
      <c r="G50" s="3"/>
      <c r="H50" s="4"/>
      <c r="I50" s="3"/>
      <c r="J50" s="2"/>
      <c r="L50" s="3"/>
      <c r="M50" s="4"/>
      <c r="N50" s="3"/>
      <c r="O50" s="2"/>
    </row>
    <row r="51" spans="2:19">
      <c r="B51" s="9">
        <v>47803.978919984002</v>
      </c>
      <c r="C51" s="9">
        <v>43799.293518068</v>
      </c>
      <c r="D51" s="7"/>
      <c r="F51" s="3"/>
      <c r="G51" s="3"/>
      <c r="H51" s="4"/>
      <c r="I51" s="3"/>
      <c r="J51" s="2"/>
      <c r="L51" s="3"/>
      <c r="M51" s="4"/>
      <c r="N51" s="3"/>
      <c r="O51" s="2"/>
    </row>
    <row r="52" spans="2:19">
      <c r="B52" s="9">
        <v>42766.183853148003</v>
      </c>
      <c r="C52" s="9">
        <v>43889.228820800003</v>
      </c>
      <c r="D52" s="7"/>
      <c r="F52" s="3"/>
      <c r="G52" s="3"/>
      <c r="H52" s="4"/>
      <c r="I52" s="3"/>
      <c r="J52" s="2"/>
      <c r="L52" s="3"/>
      <c r="M52" s="4"/>
      <c r="N52" s="3"/>
      <c r="O52" s="2"/>
    </row>
    <row r="53" spans="2:19">
      <c r="B53" s="9">
        <v>39284.900546072</v>
      </c>
      <c r="C53" s="10">
        <v>44071.191310884002</v>
      </c>
      <c r="D53" s="7"/>
      <c r="F53" s="3"/>
      <c r="G53" s="3"/>
      <c r="H53" s="4"/>
      <c r="I53" s="3"/>
      <c r="J53" s="2"/>
      <c r="L53" s="3"/>
      <c r="M53" s="4"/>
      <c r="N53" s="3"/>
      <c r="O53" s="2"/>
    </row>
    <row r="54" spans="2:19">
      <c r="B54" s="9">
        <v>37795.073986051997</v>
      </c>
      <c r="C54" s="9">
        <v>45024.418830872004</v>
      </c>
      <c r="D54" s="7"/>
      <c r="F54" s="3"/>
      <c r="G54" s="3"/>
      <c r="H54" s="4"/>
      <c r="I54" s="3"/>
      <c r="J54" s="2"/>
      <c r="L54" s="3"/>
      <c r="M54" s="4"/>
      <c r="N54" s="3"/>
      <c r="O54" s="2"/>
    </row>
    <row r="55" spans="2:19">
      <c r="B55" s="9">
        <v>40291.682720183999</v>
      </c>
      <c r="C55" s="9">
        <v>45233.296394347999</v>
      </c>
      <c r="D55" s="7"/>
      <c r="F55" s="3"/>
      <c r="G55" s="3"/>
      <c r="H55" s="4"/>
      <c r="I55" s="3"/>
      <c r="J55" s="2"/>
      <c r="L55" s="3"/>
      <c r="M55" s="4"/>
      <c r="N55" s="3"/>
      <c r="O55" s="2"/>
    </row>
    <row r="56" spans="2:19">
      <c r="B56" s="9">
        <v>41616.622447968002</v>
      </c>
      <c r="C56" s="9">
        <v>45274.58190918</v>
      </c>
      <c r="D56" s="7"/>
      <c r="F56" s="3"/>
      <c r="G56" s="3"/>
      <c r="H56" s="4"/>
      <c r="I56" s="3"/>
      <c r="J56" s="2"/>
      <c r="K56" s="6"/>
      <c r="L56" s="3"/>
      <c r="M56" s="4"/>
      <c r="N56" s="3"/>
      <c r="O56" s="2"/>
    </row>
    <row r="57" spans="2:19">
      <c r="B57" s="9">
        <v>42979.026794432</v>
      </c>
      <c r="C57" s="9">
        <v>45474.147319791999</v>
      </c>
      <c r="D57" s="7"/>
      <c r="F57" s="3"/>
      <c r="G57" s="3"/>
      <c r="H57" s="4"/>
      <c r="I57" s="3"/>
      <c r="J57" s="2"/>
      <c r="K57" s="6"/>
      <c r="L57" s="3"/>
      <c r="M57" s="4"/>
      <c r="N57" s="3"/>
      <c r="O57" s="2"/>
    </row>
    <row r="58" spans="2:19">
      <c r="B58" s="9">
        <v>38230.865001680002</v>
      </c>
      <c r="C58" s="9">
        <v>45493.427276611998</v>
      </c>
      <c r="D58" s="7"/>
      <c r="F58" s="3"/>
      <c r="G58" s="3"/>
      <c r="H58" s="4"/>
      <c r="I58" s="3"/>
      <c r="J58" s="2"/>
      <c r="K58" s="6"/>
      <c r="L58" s="3"/>
      <c r="M58" s="4"/>
      <c r="N58" s="3"/>
      <c r="O58" s="2"/>
    </row>
    <row r="59" spans="2:19">
      <c r="B59" s="9">
        <v>43723.636746408003</v>
      </c>
      <c r="C59" s="9">
        <v>46146.432399748002</v>
      </c>
      <c r="D59" s="7"/>
      <c r="F59" s="3"/>
      <c r="G59" s="3"/>
      <c r="H59" s="4"/>
      <c r="I59" s="3"/>
      <c r="J59" s="2"/>
      <c r="K59" s="6"/>
      <c r="L59" s="3"/>
      <c r="M59" s="4"/>
      <c r="N59" s="3"/>
      <c r="O59" s="2"/>
    </row>
    <row r="60" spans="2:19">
      <c r="B60" s="9">
        <v>43330.173492431997</v>
      </c>
      <c r="C60" s="9">
        <v>46357.11288452</v>
      </c>
      <c r="D60" s="7"/>
      <c r="F60" s="3"/>
      <c r="G60" s="3"/>
      <c r="H60" s="4"/>
      <c r="I60" s="3"/>
      <c r="J60" s="2"/>
      <c r="K60" s="6"/>
      <c r="L60" s="3"/>
      <c r="M60" s="4"/>
      <c r="N60" s="3"/>
      <c r="O60" s="2"/>
    </row>
    <row r="61" spans="2:19">
      <c r="B61" s="9">
        <v>45274.58190918</v>
      </c>
      <c r="C61" s="9">
        <v>47803.978919984002</v>
      </c>
      <c r="D61" s="7"/>
      <c r="F61" s="3"/>
      <c r="G61" s="3"/>
      <c r="H61" s="4"/>
      <c r="I61" s="3"/>
      <c r="J61" s="2"/>
      <c r="K61" s="20"/>
      <c r="L61" s="3"/>
      <c r="M61" s="4"/>
      <c r="N61" s="3"/>
      <c r="O61" s="2"/>
    </row>
    <row r="62" spans="2:19" ht="15.75" thickBot="1">
      <c r="B62" s="8">
        <v>40734.516620636001</v>
      </c>
      <c r="C62" s="8">
        <v>47944.242000580001</v>
      </c>
      <c r="D62" s="28"/>
      <c r="F62" s="3"/>
      <c r="G62" s="3"/>
      <c r="H62" s="4"/>
      <c r="I62" s="3"/>
      <c r="J62" s="2"/>
      <c r="K62" s="20"/>
      <c r="L62" s="3"/>
      <c r="M62" s="4"/>
      <c r="N62" s="3"/>
      <c r="O62" s="2"/>
    </row>
    <row r="63" spans="2:19">
      <c r="B63" s="1"/>
      <c r="C63" s="1">
        <f>AVERAGE(C3:C62)</f>
        <v>40256.533390283519</v>
      </c>
      <c r="D63" s="5"/>
      <c r="F63" s="1"/>
      <c r="G63" s="3"/>
      <c r="H63" s="4"/>
      <c r="I63" s="3"/>
      <c r="J63" s="2"/>
      <c r="K63" s="1"/>
      <c r="P63" s="3"/>
      <c r="Q63" s="4"/>
      <c r="R63" s="3"/>
      <c r="S63" s="2"/>
    </row>
    <row r="64" spans="2:19">
      <c r="B64" s="1"/>
      <c r="C64" s="1">
        <f>STDEVP(C3:C62)</f>
        <v>4215.7938657990571</v>
      </c>
      <c r="D64" s="5"/>
      <c r="F64" s="1"/>
      <c r="G64" s="1"/>
      <c r="H64" s="1"/>
      <c r="I64" s="1"/>
      <c r="J64" s="1"/>
      <c r="K64" s="1"/>
      <c r="P64" s="3"/>
      <c r="Q64" s="4"/>
      <c r="R64" s="3"/>
      <c r="S64" s="2"/>
    </row>
    <row r="65" spans="6:19">
      <c r="F65" s="1"/>
      <c r="G65" s="1"/>
      <c r="H65" s="1"/>
      <c r="I65" s="1"/>
      <c r="J65" s="1"/>
      <c r="K65" s="1"/>
      <c r="P65" s="3"/>
      <c r="Q65" s="4"/>
      <c r="R65" s="3"/>
      <c r="S65" s="2"/>
    </row>
    <row r="66" spans="6:19">
      <c r="F66" s="1"/>
      <c r="G66" s="1"/>
      <c r="H66" s="1"/>
      <c r="I66" s="1"/>
      <c r="J66" s="1"/>
      <c r="K66" s="1"/>
      <c r="P66" s="3"/>
      <c r="Q66" s="4"/>
      <c r="R66" s="3"/>
      <c r="S66" s="2"/>
    </row>
    <row r="67" spans="6:19">
      <c r="P67" s="3"/>
      <c r="Q67" s="4"/>
      <c r="R67" s="3"/>
      <c r="S67" s="2"/>
    </row>
    <row r="68" spans="6:19">
      <c r="P68" s="3"/>
      <c r="Q68" s="4"/>
      <c r="R68" s="3"/>
      <c r="S68" s="2"/>
    </row>
    <row r="69" spans="6:19">
      <c r="P69" s="3"/>
      <c r="Q69" s="4"/>
      <c r="R69" s="3"/>
      <c r="S69" s="2"/>
    </row>
    <row r="70" spans="6:19">
      <c r="P70" s="3"/>
      <c r="Q70" s="4"/>
      <c r="R70" s="3"/>
      <c r="S70" s="2"/>
    </row>
    <row r="71" spans="6:19">
      <c r="P71" s="3"/>
      <c r="Q71" s="4"/>
      <c r="R71" s="3"/>
      <c r="S71" s="2"/>
    </row>
    <row r="72" spans="6:19">
      <c r="P72" s="3"/>
      <c r="Q72" s="4"/>
      <c r="R72" s="3"/>
      <c r="S72" s="2"/>
    </row>
    <row r="73" spans="6:19">
      <c r="P73" s="3"/>
      <c r="Q73" s="4"/>
      <c r="R73" s="3"/>
      <c r="S73" s="2"/>
    </row>
    <row r="74" spans="6:19">
      <c r="P74" s="3"/>
      <c r="Q74" s="4"/>
      <c r="R74" s="3"/>
      <c r="S74" s="2"/>
    </row>
    <row r="75" spans="6:19">
      <c r="P75" s="3"/>
      <c r="Q75" s="4"/>
      <c r="R75" s="3"/>
      <c r="S75" s="2"/>
    </row>
    <row r="76" spans="6:19">
      <c r="P76" s="3"/>
      <c r="Q76" s="4"/>
      <c r="R76" s="3"/>
      <c r="S76" s="2"/>
    </row>
    <row r="77" spans="6:19">
      <c r="P77" s="3"/>
      <c r="Q77" s="4"/>
      <c r="R77" s="3"/>
      <c r="S77" s="2"/>
    </row>
    <row r="78" spans="6:19">
      <c r="P78" s="3"/>
      <c r="Q78" s="4"/>
      <c r="R78" s="3"/>
      <c r="S78" s="2"/>
    </row>
    <row r="79" spans="6:19">
      <c r="P79" s="3"/>
      <c r="Q79" s="4"/>
      <c r="R79" s="3"/>
      <c r="S79" s="2"/>
    </row>
    <row r="80" spans="6:19">
      <c r="P80" s="3"/>
      <c r="Q80" s="4"/>
      <c r="R80" s="3"/>
      <c r="S80" s="2"/>
    </row>
    <row r="81" spans="16:19">
      <c r="P81" s="3"/>
      <c r="Q81" s="4"/>
      <c r="R81" s="3"/>
      <c r="S81" s="2"/>
    </row>
    <row r="82" spans="16:19">
      <c r="P82" s="3"/>
      <c r="Q82" s="4"/>
      <c r="R82" s="3"/>
      <c r="S82" s="2"/>
    </row>
    <row r="83" spans="16:19">
      <c r="P83" s="3"/>
      <c r="Q83" s="4"/>
      <c r="R83" s="3"/>
      <c r="S83" s="2"/>
    </row>
    <row r="84" spans="16:19">
      <c r="P84" s="3"/>
      <c r="Q84" s="4"/>
      <c r="R84" s="3"/>
      <c r="S84" s="2"/>
    </row>
    <row r="85" spans="16:19">
      <c r="P85" s="3"/>
      <c r="Q85" s="4"/>
      <c r="R85" s="3"/>
      <c r="S85" s="2"/>
    </row>
    <row r="86" spans="16:19">
      <c r="P86" s="3"/>
      <c r="Q86" s="4"/>
      <c r="R86" s="3"/>
      <c r="S86" s="2"/>
    </row>
    <row r="87" spans="16:19">
      <c r="P87" s="3"/>
      <c r="Q87" s="4"/>
      <c r="R87" s="3"/>
      <c r="S87" s="2"/>
    </row>
    <row r="88" spans="16:19">
      <c r="P88" s="3"/>
      <c r="Q88" s="4"/>
      <c r="R88" s="3"/>
      <c r="S88" s="2"/>
    </row>
    <row r="89" spans="16:19">
      <c r="P89" s="3"/>
      <c r="Q89" s="4"/>
      <c r="R89" s="3"/>
      <c r="S89" s="2"/>
    </row>
    <row r="90" spans="16:19">
      <c r="P90" s="3"/>
      <c r="Q90" s="4"/>
      <c r="R90" s="3"/>
      <c r="S90" s="2"/>
    </row>
    <row r="91" spans="16:19">
      <c r="P91" s="3"/>
      <c r="Q91" s="4"/>
      <c r="R91" s="3"/>
      <c r="S91" s="2"/>
    </row>
    <row r="92" spans="16:19">
      <c r="P92" s="3"/>
      <c r="Q92" s="4"/>
      <c r="R92" s="3"/>
      <c r="S92" s="2"/>
    </row>
    <row r="93" spans="16:19">
      <c r="P93" s="3"/>
      <c r="Q93" s="4"/>
      <c r="R93" s="3"/>
      <c r="S93" s="2"/>
    </row>
    <row r="94" spans="16:19">
      <c r="P94" s="3"/>
      <c r="Q94" s="4"/>
      <c r="R94" s="3"/>
      <c r="S94" s="2"/>
    </row>
    <row r="95" spans="16:19">
      <c r="P95" s="3"/>
      <c r="Q95" s="4"/>
      <c r="R95" s="3"/>
      <c r="S95" s="2"/>
    </row>
    <row r="96" spans="16:19">
      <c r="P96" s="3"/>
      <c r="Q96" s="4"/>
      <c r="R96" s="3"/>
      <c r="S96" s="2"/>
    </row>
    <row r="97" spans="16:19">
      <c r="P97" s="3"/>
      <c r="Q97" s="4"/>
      <c r="R97" s="3"/>
      <c r="S97" s="2"/>
    </row>
    <row r="98" spans="16:19">
      <c r="P98" s="3"/>
      <c r="Q98" s="4"/>
      <c r="R98" s="3"/>
      <c r="S98" s="2"/>
    </row>
    <row r="99" spans="16:19">
      <c r="P99" s="3"/>
      <c r="Q99" s="4"/>
      <c r="R99" s="3"/>
      <c r="S99" s="2"/>
    </row>
    <row r="100" spans="16:19">
      <c r="P100" s="3"/>
      <c r="Q100" s="4"/>
      <c r="R100" s="3"/>
      <c r="S100" s="2"/>
    </row>
    <row r="101" spans="16:19">
      <c r="P101" s="3"/>
      <c r="Q101" s="4"/>
      <c r="R101" s="3"/>
      <c r="S101" s="2"/>
    </row>
    <row r="102" spans="16:19">
      <c r="P102" s="3"/>
      <c r="Q102" s="4"/>
      <c r="R102" s="3"/>
      <c r="S102" s="2"/>
    </row>
    <row r="103" spans="16:19">
      <c r="P103" s="3"/>
      <c r="Q103" s="4"/>
      <c r="R103" s="3"/>
      <c r="S103" s="2"/>
    </row>
    <row r="104" spans="16:19">
      <c r="P104" s="1"/>
      <c r="Q104" s="1"/>
      <c r="R104" s="1"/>
      <c r="S104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>
      <selection activeCell="O19" sqref="O19"/>
    </sheetView>
  </sheetViews>
  <sheetFormatPr defaultRowHeight="15"/>
  <cols>
    <col min="7" max="7" width="22.42578125" customWidth="1"/>
    <col min="8" max="8" width="12.7109375" customWidth="1"/>
    <col min="15" max="15" width="18.5703125" customWidth="1"/>
    <col min="16" max="16" width="15.5703125" customWidth="1"/>
  </cols>
  <sheetData>
    <row r="1" spans="1:17">
      <c r="A1" t="s">
        <v>11</v>
      </c>
    </row>
    <row r="2" spans="1:17" ht="15.75" thickBot="1"/>
    <row r="3" spans="1:17" ht="15.75" thickBot="1">
      <c r="B3" s="35" t="s">
        <v>8</v>
      </c>
      <c r="C3" s="36" t="s">
        <v>9</v>
      </c>
      <c r="D3" s="37" t="s">
        <v>10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38">
        <v>46</v>
      </c>
      <c r="C4" s="33">
        <v>46</v>
      </c>
      <c r="D4" s="39">
        <v>43</v>
      </c>
      <c r="F4" s="1"/>
      <c r="G4" s="44" t="s">
        <v>17</v>
      </c>
      <c r="H4" s="44"/>
      <c r="N4" s="1"/>
      <c r="O4" s="1"/>
      <c r="P4" s="1"/>
      <c r="Q4" s="1"/>
    </row>
    <row r="5" spans="1:17">
      <c r="B5" s="40">
        <v>42</v>
      </c>
      <c r="C5" s="22">
        <v>39</v>
      </c>
      <c r="D5" s="41">
        <v>31</v>
      </c>
      <c r="F5" s="1"/>
      <c r="G5" s="44"/>
      <c r="H5" s="44"/>
      <c r="I5" s="44"/>
      <c r="J5" s="44"/>
      <c r="K5" s="44"/>
      <c r="N5" s="1"/>
      <c r="O5" s="1"/>
      <c r="P5" s="1"/>
      <c r="Q5" s="1"/>
    </row>
    <row r="6" spans="1:17" ht="15.75" thickBot="1">
      <c r="B6" s="40">
        <v>45</v>
      </c>
      <c r="C6" s="22">
        <v>43</v>
      </c>
      <c r="D6" s="41">
        <v>40</v>
      </c>
      <c r="F6" s="1"/>
      <c r="G6" s="44"/>
      <c r="H6" s="44"/>
      <c r="I6" s="44"/>
      <c r="J6" s="44"/>
      <c r="K6" s="44"/>
      <c r="N6" s="1"/>
      <c r="O6" s="11"/>
      <c r="P6" s="11"/>
      <c r="Q6" s="11"/>
    </row>
    <row r="7" spans="1:17">
      <c r="B7" s="40">
        <v>30</v>
      </c>
      <c r="C7" s="22">
        <v>29</v>
      </c>
      <c r="D7" s="41">
        <v>36</v>
      </c>
      <c r="F7" s="1"/>
      <c r="G7" s="45"/>
      <c r="H7" s="45"/>
      <c r="I7" s="45"/>
      <c r="J7" s="45"/>
      <c r="K7" s="45"/>
      <c r="N7" s="1"/>
      <c r="O7" s="3"/>
      <c r="P7" s="3"/>
      <c r="Q7" s="3"/>
    </row>
    <row r="8" spans="1:17">
      <c r="B8" s="40">
        <v>43</v>
      </c>
      <c r="C8" s="22">
        <v>44</v>
      </c>
      <c r="D8" s="41">
        <v>36</v>
      </c>
      <c r="F8" s="1"/>
      <c r="G8" s="46"/>
      <c r="H8" s="46"/>
      <c r="I8" s="46"/>
      <c r="J8" s="46"/>
      <c r="K8" s="46"/>
      <c r="N8" s="1"/>
      <c r="O8" s="3"/>
      <c r="P8" s="3"/>
      <c r="Q8" s="3"/>
    </row>
    <row r="9" spans="1:17">
      <c r="B9" s="40">
        <v>41</v>
      </c>
      <c r="C9" s="22">
        <v>46</v>
      </c>
      <c r="D9" s="41">
        <v>45</v>
      </c>
      <c r="F9" s="1"/>
      <c r="G9" s="46"/>
      <c r="H9" s="46"/>
      <c r="I9" s="46"/>
      <c r="J9" s="46"/>
      <c r="K9" s="46"/>
      <c r="N9" s="1"/>
      <c r="O9" s="3"/>
      <c r="P9" s="3"/>
      <c r="Q9" s="3"/>
    </row>
    <row r="10" spans="1:17" ht="15.75" thickBot="1">
      <c r="B10" s="40">
        <v>35</v>
      </c>
      <c r="C10" s="22">
        <v>33</v>
      </c>
      <c r="D10" s="41">
        <v>38</v>
      </c>
      <c r="F10" s="1"/>
      <c r="G10" s="47"/>
      <c r="H10" s="47"/>
      <c r="I10" s="47"/>
      <c r="J10" s="47"/>
      <c r="K10" s="47"/>
      <c r="N10" s="1"/>
      <c r="O10" s="3"/>
      <c r="P10" s="3"/>
      <c r="Q10" s="3"/>
    </row>
    <row r="11" spans="1:17">
      <c r="B11" s="40">
        <v>43</v>
      </c>
      <c r="C11" s="22">
        <v>41</v>
      </c>
      <c r="D11" s="41">
        <v>36</v>
      </c>
      <c r="F11" s="1"/>
      <c r="G11" s="44"/>
      <c r="H11" s="44"/>
      <c r="I11" s="44"/>
      <c r="J11" s="44"/>
      <c r="K11" s="44"/>
      <c r="N11" s="1"/>
      <c r="O11" s="3"/>
      <c r="P11" s="3"/>
      <c r="Q11" s="3"/>
    </row>
    <row r="12" spans="1:17">
      <c r="B12" s="40">
        <v>34</v>
      </c>
      <c r="C12" s="22">
        <v>44</v>
      </c>
      <c r="D12" s="41">
        <v>37</v>
      </c>
      <c r="F12" s="1"/>
      <c r="G12" s="44"/>
      <c r="H12" s="44"/>
      <c r="I12" s="44"/>
      <c r="J12" s="44"/>
      <c r="K12" s="44"/>
      <c r="N12" s="1"/>
      <c r="O12" s="3"/>
      <c r="P12" s="3"/>
      <c r="Q12" s="3"/>
    </row>
    <row r="13" spans="1:17" ht="15.75" thickBot="1">
      <c r="B13" s="40">
        <v>41</v>
      </c>
      <c r="C13" s="22">
        <v>37</v>
      </c>
      <c r="D13" s="41">
        <v>38</v>
      </c>
      <c r="F13" s="1"/>
      <c r="G13" s="44"/>
      <c r="H13" s="44"/>
      <c r="I13" s="44"/>
      <c r="J13" s="44"/>
      <c r="K13" s="44"/>
      <c r="N13" s="1"/>
      <c r="O13" s="3"/>
      <c r="P13" s="3"/>
      <c r="Q13" s="3"/>
    </row>
    <row r="14" spans="1:17">
      <c r="B14" s="40">
        <v>39</v>
      </c>
      <c r="C14" s="22">
        <v>36</v>
      </c>
      <c r="D14" s="41">
        <v>35</v>
      </c>
      <c r="F14" s="1"/>
      <c r="G14" s="45"/>
      <c r="H14" s="45"/>
      <c r="I14" s="45"/>
      <c r="J14" s="45"/>
      <c r="K14" s="45"/>
      <c r="L14" s="45"/>
      <c r="M14" s="45"/>
      <c r="N14" s="1"/>
      <c r="O14" s="3"/>
      <c r="P14" s="3"/>
      <c r="Q14" s="3"/>
    </row>
    <row r="15" spans="1:17">
      <c r="B15" s="40">
        <v>44</v>
      </c>
      <c r="C15" s="22">
        <v>35</v>
      </c>
      <c r="D15" s="41">
        <v>33</v>
      </c>
      <c r="F15" s="1"/>
      <c r="G15" s="46"/>
      <c r="H15" s="46"/>
      <c r="I15" s="46"/>
      <c r="J15" s="46"/>
      <c r="K15" s="46"/>
      <c r="L15" s="46"/>
      <c r="M15" s="46"/>
      <c r="N15" s="1"/>
      <c r="O15" s="3"/>
      <c r="P15" s="3"/>
      <c r="Q15" s="3"/>
    </row>
    <row r="16" spans="1:17">
      <c r="B16" s="40">
        <v>44</v>
      </c>
      <c r="C16" s="22">
        <v>40</v>
      </c>
      <c r="D16" s="41">
        <v>35</v>
      </c>
      <c r="F16" s="1"/>
      <c r="G16" s="46"/>
      <c r="H16" s="46"/>
      <c r="I16" s="46"/>
      <c r="J16" s="46"/>
      <c r="K16" s="46"/>
      <c r="L16" s="46"/>
      <c r="M16" s="46"/>
      <c r="N16" s="1"/>
      <c r="O16" s="3"/>
      <c r="P16" s="3"/>
      <c r="Q16" s="3"/>
    </row>
    <row r="17" spans="2:17">
      <c r="B17" s="40">
        <v>45</v>
      </c>
      <c r="C17" s="22">
        <v>41</v>
      </c>
      <c r="D17" s="41">
        <v>31</v>
      </c>
      <c r="F17" s="1"/>
      <c r="G17" s="46"/>
      <c r="H17" s="46"/>
      <c r="I17" s="46"/>
      <c r="J17" s="46"/>
      <c r="K17" s="46"/>
      <c r="L17" s="46"/>
      <c r="M17" s="46"/>
      <c r="N17" s="1"/>
      <c r="O17" s="1"/>
      <c r="P17" s="1"/>
      <c r="Q17" s="1"/>
    </row>
    <row r="18" spans="2:17" ht="15.75" thickBot="1">
      <c r="B18" s="40">
        <v>46</v>
      </c>
      <c r="C18" s="22">
        <v>42</v>
      </c>
      <c r="D18" s="41">
        <v>34</v>
      </c>
      <c r="F18" s="1"/>
      <c r="G18" s="47"/>
      <c r="H18" s="47"/>
      <c r="I18" s="47"/>
      <c r="J18" s="47"/>
      <c r="K18" s="47"/>
      <c r="L18" s="47"/>
      <c r="M18" s="47"/>
      <c r="N18" s="1"/>
    </row>
    <row r="19" spans="2:17">
      <c r="B19" s="40">
        <v>38</v>
      </c>
      <c r="C19" s="22">
        <v>42</v>
      </c>
      <c r="D19" s="41">
        <v>33</v>
      </c>
      <c r="F19" s="1"/>
      <c r="G19" s="48"/>
      <c r="H19" s="48"/>
      <c r="I19" s="48"/>
      <c r="J19" s="48"/>
      <c r="K19" s="48"/>
      <c r="L19" s="48"/>
      <c r="M19" s="48"/>
      <c r="N19" s="1"/>
    </row>
    <row r="20" spans="2:17">
      <c r="B20" s="40">
        <v>31</v>
      </c>
      <c r="C20" s="22"/>
      <c r="D20" s="41">
        <v>31</v>
      </c>
      <c r="F20" s="1"/>
      <c r="G20" s="1"/>
      <c r="H20" s="1"/>
      <c r="I20" s="1"/>
      <c r="J20" s="1"/>
      <c r="K20" s="1"/>
      <c r="L20" s="1"/>
      <c r="M20" s="1"/>
      <c r="N20" s="1"/>
    </row>
    <row r="21" spans="2:17">
      <c r="B21" s="40">
        <v>41</v>
      </c>
      <c r="C21" s="22"/>
      <c r="D21" s="41">
        <v>32</v>
      </c>
      <c r="F21" s="1"/>
      <c r="G21" s="1"/>
      <c r="H21" s="1"/>
      <c r="I21" s="1"/>
      <c r="J21" s="1"/>
      <c r="K21" s="1"/>
      <c r="L21" s="1"/>
      <c r="M21" s="1"/>
      <c r="N21" s="1"/>
    </row>
    <row r="22" spans="2:17">
      <c r="B22" s="40">
        <v>37</v>
      </c>
      <c r="C22" s="22"/>
      <c r="D22" s="41"/>
      <c r="F22" s="1"/>
      <c r="G22" s="1"/>
      <c r="H22" s="1"/>
      <c r="I22" s="1"/>
      <c r="J22" s="1"/>
      <c r="K22" s="1"/>
      <c r="L22" s="1"/>
      <c r="M22" s="1"/>
      <c r="N22" s="1"/>
    </row>
    <row r="23" spans="2:17">
      <c r="B23" s="40">
        <v>39</v>
      </c>
      <c r="C23" s="22"/>
      <c r="D23" s="41"/>
    </row>
    <row r="24" spans="2:17" ht="15.75" thickBot="1">
      <c r="B24" s="42">
        <v>40</v>
      </c>
      <c r="C24" s="34"/>
      <c r="D24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6"/>
  <sheetViews>
    <sheetView workbookViewId="0">
      <selection activeCell="P14" sqref="P14"/>
    </sheetView>
  </sheetViews>
  <sheetFormatPr defaultRowHeight="15"/>
  <sheetData>
    <row r="2" spans="2:13" ht="15.75" thickBot="1"/>
    <row r="3" spans="2:13" ht="15.75" thickBot="1">
      <c r="B3" s="49"/>
      <c r="C3" s="50" t="s">
        <v>19</v>
      </c>
      <c r="D3" s="50" t="s">
        <v>20</v>
      </c>
      <c r="F3" s="1"/>
      <c r="G3" s="1"/>
      <c r="H3" s="1"/>
      <c r="I3" s="1"/>
      <c r="J3" s="1"/>
      <c r="K3" s="1"/>
      <c r="L3" s="1"/>
      <c r="M3" s="1"/>
    </row>
    <row r="4" spans="2:13">
      <c r="B4" s="51" t="s">
        <v>21</v>
      </c>
      <c r="C4" s="19">
        <v>32</v>
      </c>
      <c r="D4" s="19">
        <v>25</v>
      </c>
      <c r="F4" s="1"/>
      <c r="G4" s="1"/>
      <c r="H4" s="1"/>
      <c r="I4" s="1"/>
      <c r="J4" s="1"/>
      <c r="K4" s="1"/>
      <c r="L4" s="1"/>
      <c r="M4" s="1"/>
    </row>
    <row r="5" spans="2:13">
      <c r="B5" s="9"/>
      <c r="C5" s="9">
        <v>22</v>
      </c>
      <c r="D5" s="9">
        <v>26</v>
      </c>
      <c r="F5" s="11"/>
      <c r="G5" s="11"/>
      <c r="H5" s="11"/>
      <c r="I5" s="11"/>
      <c r="J5" s="11"/>
      <c r="K5" s="1"/>
      <c r="L5" s="1"/>
      <c r="M5" s="1"/>
    </row>
    <row r="6" spans="2:13">
      <c r="B6" s="9"/>
      <c r="C6" s="9">
        <v>33</v>
      </c>
      <c r="D6" s="9">
        <v>35</v>
      </c>
      <c r="F6" s="3"/>
      <c r="G6" s="3"/>
      <c r="H6" s="3"/>
      <c r="I6" s="3"/>
      <c r="J6" s="3"/>
      <c r="K6" s="1"/>
      <c r="L6" s="1"/>
      <c r="M6" s="1"/>
    </row>
    <row r="7" spans="2:13" ht="15.75" thickBot="1">
      <c r="B7" s="8"/>
      <c r="C7" s="8">
        <v>37</v>
      </c>
      <c r="D7" s="8">
        <v>34</v>
      </c>
      <c r="F7" s="3"/>
      <c r="G7" s="3"/>
      <c r="H7" s="3"/>
      <c r="I7" s="3"/>
      <c r="J7" s="3"/>
      <c r="K7" s="1"/>
      <c r="L7" s="1"/>
      <c r="M7" s="1"/>
    </row>
    <row r="8" spans="2:13">
      <c r="B8" s="51" t="s">
        <v>22</v>
      </c>
      <c r="C8" s="19">
        <v>30</v>
      </c>
      <c r="D8" s="19">
        <v>27</v>
      </c>
      <c r="F8" s="3"/>
      <c r="G8" s="3"/>
      <c r="H8" s="3"/>
      <c r="I8" s="3"/>
      <c r="J8" s="3"/>
      <c r="K8" s="1"/>
      <c r="L8" s="1"/>
      <c r="M8" s="1"/>
    </row>
    <row r="9" spans="2:13">
      <c r="B9" s="9"/>
      <c r="C9" s="9">
        <v>34</v>
      </c>
      <c r="D9" s="9">
        <v>27</v>
      </c>
      <c r="F9" s="3"/>
      <c r="G9" s="3"/>
      <c r="H9" s="3"/>
      <c r="I9" s="3"/>
      <c r="J9" s="3"/>
      <c r="K9" s="1"/>
      <c r="L9" s="1"/>
      <c r="M9" s="1"/>
    </row>
    <row r="10" spans="2:13">
      <c r="B10" s="9"/>
      <c r="C10" s="9">
        <v>36</v>
      </c>
      <c r="D10" s="9">
        <v>33</v>
      </c>
      <c r="F10" s="3"/>
      <c r="G10" s="3"/>
      <c r="H10" s="3"/>
      <c r="I10" s="3"/>
      <c r="J10" s="3"/>
      <c r="K10" s="1"/>
      <c r="L10" s="1"/>
      <c r="M10" s="1"/>
    </row>
    <row r="11" spans="2:13" ht="15.75" thickBot="1">
      <c r="B11" s="8"/>
      <c r="C11" s="8">
        <v>38</v>
      </c>
      <c r="D11" s="8">
        <v>30</v>
      </c>
      <c r="F11" s="3"/>
      <c r="G11" s="3"/>
      <c r="H11" s="3"/>
      <c r="I11" s="3"/>
      <c r="J11" s="3"/>
      <c r="K11" s="1"/>
      <c r="L11" s="1"/>
      <c r="M11" s="1"/>
    </row>
    <row r="12" spans="2:13">
      <c r="F12" s="3"/>
      <c r="G12" s="3"/>
      <c r="H12" s="3"/>
      <c r="I12" s="3"/>
      <c r="J12" s="3"/>
      <c r="K12" s="1"/>
      <c r="L12" s="1"/>
      <c r="M12" s="1"/>
    </row>
    <row r="13" spans="2:13">
      <c r="F13" s="3"/>
      <c r="G13" s="3"/>
      <c r="H13" s="3"/>
      <c r="I13" s="3"/>
      <c r="J13" s="3"/>
      <c r="K13" s="1"/>
      <c r="L13" s="1"/>
      <c r="M13" s="1"/>
    </row>
    <row r="14" spans="2:13">
      <c r="F14" s="3"/>
      <c r="G14" s="3"/>
      <c r="H14" s="3"/>
      <c r="I14" s="3"/>
      <c r="J14" s="3"/>
      <c r="K14" s="1"/>
      <c r="L14" s="1"/>
      <c r="M14" s="1"/>
    </row>
    <row r="15" spans="2:13">
      <c r="F15" s="3"/>
      <c r="G15" s="3"/>
      <c r="H15" s="3"/>
      <c r="I15" s="3"/>
      <c r="J15" s="3"/>
      <c r="K15" s="1"/>
      <c r="L15" s="1"/>
      <c r="M15" s="1"/>
    </row>
    <row r="16" spans="2:13">
      <c r="F16" s="3"/>
      <c r="G16" s="3"/>
      <c r="H16" s="3"/>
      <c r="I16" s="3"/>
      <c r="J16" s="3"/>
      <c r="K16" s="1"/>
      <c r="L16" s="1"/>
      <c r="M16" s="1"/>
    </row>
    <row r="17" spans="6:13">
      <c r="F17" s="1"/>
      <c r="G17" s="1"/>
      <c r="H17" s="1"/>
      <c r="I17" s="1"/>
      <c r="J17" s="1"/>
      <c r="K17" s="1"/>
      <c r="L17" s="1"/>
      <c r="M17" s="1"/>
    </row>
    <row r="18" spans="6:13">
      <c r="F18" s="1"/>
      <c r="G18" s="1"/>
      <c r="H18" s="1"/>
      <c r="I18" s="1"/>
      <c r="J18" s="1"/>
      <c r="K18" s="1"/>
      <c r="L18" s="1"/>
      <c r="M18" s="1"/>
    </row>
    <row r="19" spans="6:13">
      <c r="F19" s="1"/>
      <c r="G19" s="1"/>
      <c r="H19" s="1"/>
      <c r="I19" s="1"/>
      <c r="J19" s="1"/>
      <c r="K19" s="1"/>
      <c r="L19" s="1"/>
      <c r="M19" s="1"/>
    </row>
    <row r="20" spans="6:13">
      <c r="F20" s="1"/>
      <c r="G20" s="1"/>
      <c r="H20" s="1"/>
      <c r="I20" s="1"/>
      <c r="J20" s="1"/>
      <c r="K20" s="1"/>
      <c r="L20" s="1"/>
      <c r="M20" s="1"/>
    </row>
    <row r="21" spans="6:13">
      <c r="F21" s="1"/>
      <c r="G21" s="1"/>
      <c r="H21" s="1"/>
      <c r="I21" s="1"/>
      <c r="J21" s="1"/>
      <c r="K21" s="1"/>
      <c r="L21" s="1"/>
      <c r="M21" s="1"/>
    </row>
    <row r="22" spans="6:13">
      <c r="F22" s="1"/>
      <c r="G22" s="1"/>
      <c r="H22" s="1"/>
      <c r="I22" s="1"/>
      <c r="J22" s="1"/>
      <c r="K22" s="1"/>
      <c r="L22" s="1"/>
      <c r="M22" s="1"/>
    </row>
    <row r="23" spans="6:13">
      <c r="F23" s="1"/>
      <c r="G23" s="1"/>
      <c r="H23" s="1"/>
      <c r="I23" s="1"/>
      <c r="J23" s="1"/>
      <c r="K23" s="1"/>
      <c r="L23" s="1"/>
      <c r="M23" s="1"/>
    </row>
    <row r="24" spans="6:13">
      <c r="F24" s="1"/>
      <c r="G24" s="1"/>
      <c r="H24" s="1"/>
      <c r="I24" s="1"/>
      <c r="J24" s="1"/>
      <c r="K24" s="1"/>
      <c r="L24" s="1"/>
      <c r="M24" s="1"/>
    </row>
    <row r="25" spans="6:13">
      <c r="F25" s="1"/>
      <c r="G25" s="1"/>
      <c r="H25" s="1"/>
      <c r="I25" s="1"/>
      <c r="J25" s="1"/>
      <c r="K25" s="1"/>
      <c r="L25" s="1"/>
      <c r="M25" s="1"/>
    </row>
    <row r="26" spans="6:13">
      <c r="F26" s="1"/>
      <c r="G26" s="1"/>
      <c r="H26" s="1"/>
      <c r="I26" s="1"/>
      <c r="J26" s="1"/>
      <c r="K26" s="1"/>
      <c r="L26" s="1"/>
      <c r="M2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F8" sqref="F8"/>
    </sheetView>
  </sheetViews>
  <sheetFormatPr defaultColWidth="8.85546875" defaultRowHeight="15"/>
  <cols>
    <col min="3" max="3" width="12.140625" customWidth="1"/>
    <col min="4" max="4" width="14.5703125" customWidth="1"/>
  </cols>
  <sheetData>
    <row r="1" spans="1:4" ht="15.75" thickBot="1">
      <c r="A1" s="57" t="s">
        <v>27</v>
      </c>
      <c r="B1" t="s">
        <v>26</v>
      </c>
      <c r="C1" t="s">
        <v>25</v>
      </c>
      <c r="D1" t="s">
        <v>24</v>
      </c>
    </row>
    <row r="2" spans="1:4">
      <c r="A2">
        <v>1</v>
      </c>
      <c r="B2" s="18">
        <v>8</v>
      </c>
      <c r="C2" s="18">
        <v>64</v>
      </c>
      <c r="D2" s="56">
        <v>57</v>
      </c>
    </row>
    <row r="3" spans="1:4">
      <c r="A3">
        <v>2</v>
      </c>
      <c r="B3" s="55">
        <v>10</v>
      </c>
      <c r="C3" s="55">
        <v>71</v>
      </c>
      <c r="D3" s="54">
        <v>59</v>
      </c>
    </row>
    <row r="4" spans="1:4">
      <c r="A4">
        <v>3</v>
      </c>
      <c r="B4" s="55">
        <v>6</v>
      </c>
      <c r="C4" s="55">
        <v>53</v>
      </c>
      <c r="D4" s="54">
        <v>49</v>
      </c>
    </row>
    <row r="5" spans="1:4">
      <c r="A5">
        <v>4</v>
      </c>
      <c r="B5" s="55">
        <v>11</v>
      </c>
      <c r="C5" s="55">
        <v>67</v>
      </c>
      <c r="D5" s="54">
        <v>62</v>
      </c>
    </row>
    <row r="6" spans="1:4">
      <c r="A6">
        <v>5</v>
      </c>
      <c r="B6" s="55">
        <v>8</v>
      </c>
      <c r="C6" s="55">
        <v>55</v>
      </c>
      <c r="D6" s="54">
        <v>51</v>
      </c>
    </row>
    <row r="7" spans="1:4">
      <c r="A7">
        <v>6</v>
      </c>
      <c r="B7" s="55">
        <v>7</v>
      </c>
      <c r="C7" s="55">
        <v>58</v>
      </c>
      <c r="D7" s="54">
        <v>50</v>
      </c>
    </row>
    <row r="8" spans="1:4">
      <c r="A8">
        <v>7</v>
      </c>
      <c r="B8" s="55">
        <v>10</v>
      </c>
      <c r="C8" s="55">
        <v>77</v>
      </c>
      <c r="D8" s="54">
        <v>55</v>
      </c>
    </row>
    <row r="9" spans="1:4">
      <c r="A9">
        <v>8</v>
      </c>
      <c r="B9" s="55">
        <v>9</v>
      </c>
      <c r="C9" s="55">
        <v>57</v>
      </c>
      <c r="D9" s="54">
        <v>48</v>
      </c>
    </row>
    <row r="10" spans="1:4">
      <c r="A10">
        <v>9</v>
      </c>
      <c r="B10" s="55">
        <v>10</v>
      </c>
      <c r="C10" s="55">
        <v>56</v>
      </c>
      <c r="D10" s="54">
        <v>42</v>
      </c>
    </row>
    <row r="11" spans="1:4">
      <c r="A11">
        <v>10</v>
      </c>
      <c r="B11" s="55">
        <v>6</v>
      </c>
      <c r="C11" s="55">
        <v>51</v>
      </c>
      <c r="D11" s="54">
        <v>42</v>
      </c>
    </row>
    <row r="12" spans="1:4">
      <c r="A12">
        <v>11</v>
      </c>
      <c r="B12" s="55">
        <v>12</v>
      </c>
      <c r="C12" s="55">
        <v>76</v>
      </c>
      <c r="D12" s="54">
        <v>61</v>
      </c>
    </row>
    <row r="13" spans="1:4" ht="15.75" thickBot="1">
      <c r="A13">
        <v>12</v>
      </c>
      <c r="B13" s="53">
        <v>9</v>
      </c>
      <c r="C13" s="53">
        <v>68</v>
      </c>
      <c r="D13" s="52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0"/>
  <sheetViews>
    <sheetView workbookViewId="0"/>
  </sheetViews>
  <sheetFormatPr defaultColWidth="8.85546875" defaultRowHeight="15"/>
  <cols>
    <col min="3" max="3" width="11.7109375" customWidth="1"/>
    <col min="4" max="4" width="11.85546875" customWidth="1"/>
    <col min="5" max="6" width="10.42578125" customWidth="1"/>
    <col min="7" max="7" width="10.140625" customWidth="1"/>
    <col min="8" max="8" width="16.85546875" customWidth="1"/>
    <col min="9" max="9" width="16.7109375" customWidth="1"/>
    <col min="10" max="17" width="6" customWidth="1"/>
  </cols>
  <sheetData>
    <row r="1" spans="1:25">
      <c r="F1" t="s">
        <v>35</v>
      </c>
      <c r="G1" t="s">
        <v>34</v>
      </c>
    </row>
    <row r="2" spans="1:25" ht="15.75" thickBot="1">
      <c r="A2" s="57" t="s">
        <v>27</v>
      </c>
      <c r="B2" t="s">
        <v>26</v>
      </c>
      <c r="C2" t="s">
        <v>25</v>
      </c>
      <c r="D2" t="s">
        <v>33</v>
      </c>
      <c r="F2" t="s">
        <v>32</v>
      </c>
      <c r="G2" t="s">
        <v>31</v>
      </c>
      <c r="H2" t="s">
        <v>30</v>
      </c>
    </row>
    <row r="3" spans="1:25">
      <c r="A3">
        <v>1</v>
      </c>
      <c r="B3" s="18">
        <v>8</v>
      </c>
      <c r="C3" s="18">
        <v>64</v>
      </c>
      <c r="D3" s="56">
        <v>57</v>
      </c>
      <c r="F3" s="49"/>
      <c r="G3" s="65"/>
      <c r="H3" s="64"/>
    </row>
    <row r="4" spans="1:25">
      <c r="A4">
        <v>2</v>
      </c>
      <c r="B4" s="55">
        <v>10</v>
      </c>
      <c r="C4" s="55">
        <v>71</v>
      </c>
      <c r="D4" s="54">
        <v>59</v>
      </c>
      <c r="F4" s="63"/>
      <c r="G4" s="1"/>
      <c r="H4" s="62"/>
    </row>
    <row r="5" spans="1:25">
      <c r="A5">
        <v>3</v>
      </c>
      <c r="B5" s="55">
        <v>6</v>
      </c>
      <c r="C5" s="55">
        <v>53</v>
      </c>
      <c r="D5" s="54">
        <v>49</v>
      </c>
      <c r="F5" s="63"/>
      <c r="G5" s="1"/>
      <c r="H5" s="62"/>
    </row>
    <row r="6" spans="1:25">
      <c r="A6">
        <v>4</v>
      </c>
      <c r="B6" s="55">
        <v>11</v>
      </c>
      <c r="C6" s="55">
        <v>67</v>
      </c>
      <c r="D6" s="54">
        <v>62</v>
      </c>
      <c r="F6" s="63"/>
      <c r="G6" s="1"/>
      <c r="H6" s="62"/>
    </row>
    <row r="7" spans="1:25">
      <c r="A7">
        <v>5</v>
      </c>
      <c r="B7" s="55">
        <v>8</v>
      </c>
      <c r="C7" s="55">
        <v>55</v>
      </c>
      <c r="D7" s="54">
        <v>51</v>
      </c>
      <c r="F7" s="63"/>
      <c r="G7" s="1"/>
      <c r="H7" s="62"/>
    </row>
    <row r="8" spans="1:25">
      <c r="A8">
        <v>6</v>
      </c>
      <c r="B8" s="55">
        <v>7</v>
      </c>
      <c r="C8" s="55">
        <v>58</v>
      </c>
      <c r="D8" s="54">
        <v>50</v>
      </c>
      <c r="F8" s="63"/>
      <c r="G8" s="1"/>
      <c r="H8" s="62"/>
    </row>
    <row r="9" spans="1:25">
      <c r="A9">
        <v>7</v>
      </c>
      <c r="B9" s="55">
        <v>10</v>
      </c>
      <c r="C9" s="55">
        <v>77</v>
      </c>
      <c r="D9" s="54">
        <v>55</v>
      </c>
      <c r="F9" s="63"/>
      <c r="G9" s="1"/>
      <c r="H9" s="62"/>
    </row>
    <row r="10" spans="1:25">
      <c r="A10">
        <v>8</v>
      </c>
      <c r="B10" s="55">
        <v>9</v>
      </c>
      <c r="C10" s="55">
        <v>57</v>
      </c>
      <c r="D10" s="54">
        <v>48</v>
      </c>
      <c r="F10" s="63"/>
      <c r="G10" s="1"/>
      <c r="H10" s="62"/>
    </row>
    <row r="11" spans="1:25">
      <c r="A11">
        <v>9</v>
      </c>
      <c r="B11" s="55">
        <v>10</v>
      </c>
      <c r="C11" s="55">
        <v>56</v>
      </c>
      <c r="D11" s="54">
        <v>42</v>
      </c>
      <c r="F11" s="63"/>
      <c r="G11" s="1"/>
      <c r="H11" s="62"/>
    </row>
    <row r="12" spans="1:25">
      <c r="A12">
        <v>10</v>
      </c>
      <c r="B12" s="55">
        <v>6</v>
      </c>
      <c r="C12" s="55">
        <v>51</v>
      </c>
      <c r="D12" s="54">
        <v>42</v>
      </c>
      <c r="F12" s="63"/>
      <c r="G12" s="1"/>
      <c r="H12" s="62"/>
    </row>
    <row r="13" spans="1:25">
      <c r="A13">
        <v>11</v>
      </c>
      <c r="B13" s="55">
        <v>12</v>
      </c>
      <c r="C13" s="55">
        <v>76</v>
      </c>
      <c r="D13" s="54">
        <v>61</v>
      </c>
      <c r="F13" s="63"/>
      <c r="G13" s="1"/>
      <c r="H13" s="62"/>
    </row>
    <row r="14" spans="1:25" ht="15.75" thickBot="1">
      <c r="A14">
        <v>12</v>
      </c>
      <c r="B14" s="53">
        <v>9</v>
      </c>
      <c r="C14" s="53">
        <v>68</v>
      </c>
      <c r="D14" s="52">
        <v>57</v>
      </c>
      <c r="F14" s="61"/>
      <c r="G14" s="60"/>
      <c r="H14" s="59"/>
    </row>
    <row r="15" spans="1:25">
      <c r="A15" t="s">
        <v>29</v>
      </c>
      <c r="B15">
        <f>AVERAGE(B3:B14)</f>
        <v>8.8333333333333339</v>
      </c>
      <c r="C15">
        <f>AVERAGE(C3:C14)</f>
        <v>62.75</v>
      </c>
      <c r="D15">
        <f>AVERAGE(D3:D14)</f>
        <v>52.75</v>
      </c>
    </row>
    <row r="16" spans="1:25">
      <c r="A16" t="s">
        <v>28</v>
      </c>
      <c r="B16">
        <f>STDEVP(B3:B14)</f>
        <v>1.818118685772619</v>
      </c>
      <c r="C16">
        <f>STDEVP(C3:C14)</f>
        <v>8.6035360947306625</v>
      </c>
      <c r="D16">
        <f>STDEVP(D3:D14)</f>
        <v>6.5335671726859896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5:2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5:2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5:25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5:2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5:2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5:2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5:2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5:2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5: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5: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5:2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5: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5:2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5:2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5:2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5:2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5:2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5:2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5: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5: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5:25">
      <c r="E37" s="1"/>
      <c r="F37" s="58"/>
      <c r="G37" s="58"/>
      <c r="H37" s="5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5:25">
      <c r="E38" s="1"/>
      <c r="F38" s="58"/>
      <c r="G38" s="58"/>
      <c r="H38" s="5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5:25">
      <c r="E39" s="1"/>
      <c r="F39" s="58"/>
      <c r="G39" s="58"/>
      <c r="H39" s="5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5: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5: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5: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5: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5: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5:2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5:2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5:2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5: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5:2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5:2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5:2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5:2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5:2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5:2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5:2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5:2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5:2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5:2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5:2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5:2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5:2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5:2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5:2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5:2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5:2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5:2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5:2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5:2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5:2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5:2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5:2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5:2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5:2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5:2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5:2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5:2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5:2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5:2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5:2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5:2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5:2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5: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5: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5:2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5:2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5:2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5:2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5:2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5:2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5:2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</sheetData>
  <pageMargins left="0.7" right="0.7" top="0.75" bottom="0.75" header="0.3" footer="0.3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F8" sqref="F8"/>
    </sheetView>
  </sheetViews>
  <sheetFormatPr defaultColWidth="8.85546875" defaultRowHeight="15"/>
  <cols>
    <col min="6" max="8" width="12.85546875" bestFit="1" customWidth="1"/>
  </cols>
  <sheetData>
    <row r="1" spans="1:13">
      <c r="F1" t="s">
        <v>35</v>
      </c>
      <c r="G1" t="s">
        <v>34</v>
      </c>
      <c r="J1" t="s">
        <v>36</v>
      </c>
    </row>
    <row r="2" spans="1:13" ht="15.75" thickBot="1">
      <c r="A2" s="57" t="s">
        <v>27</v>
      </c>
      <c r="B2" t="s">
        <v>26</v>
      </c>
      <c r="C2" t="s">
        <v>25</v>
      </c>
      <c r="D2" t="s">
        <v>33</v>
      </c>
      <c r="F2" t="s">
        <v>32</v>
      </c>
      <c r="G2" t="s">
        <v>31</v>
      </c>
      <c r="H2" t="s">
        <v>30</v>
      </c>
    </row>
    <row r="3" spans="1:13">
      <c r="A3">
        <v>1</v>
      </c>
      <c r="B3" s="18">
        <v>8</v>
      </c>
      <c r="C3" s="18">
        <v>64</v>
      </c>
      <c r="D3" s="56">
        <v>57</v>
      </c>
      <c r="F3" s="49">
        <f>(B3-B$15)/B$16</f>
        <v>-0.45834924851410597</v>
      </c>
      <c r="G3" s="65">
        <f>(C3-C$15)/C$16</f>
        <v>0.1452890981378665</v>
      </c>
      <c r="H3" s="64">
        <f>(D3-D$15)/D$16</f>
        <v>0.65048692202437386</v>
      </c>
      <c r="J3" s="11"/>
      <c r="K3" s="11"/>
      <c r="L3" s="11"/>
      <c r="M3" s="11"/>
    </row>
    <row r="4" spans="1:13">
      <c r="A4">
        <v>2</v>
      </c>
      <c r="B4" s="55">
        <v>10</v>
      </c>
      <c r="C4" s="55">
        <v>71</v>
      </c>
      <c r="D4" s="54">
        <v>59</v>
      </c>
      <c r="F4" s="63">
        <f>(B4-B$15)/B$16</f>
        <v>0.64168894791974762</v>
      </c>
      <c r="G4" s="1">
        <f>(C4-C$15)/C$16</f>
        <v>0.958908047709919</v>
      </c>
      <c r="H4" s="62">
        <f>(D4-D$15)/D$16</f>
        <v>0.95659841474172624</v>
      </c>
      <c r="J4" s="3"/>
      <c r="K4" s="3"/>
      <c r="L4" s="3"/>
      <c r="M4" s="3"/>
    </row>
    <row r="5" spans="1:13">
      <c r="A5">
        <v>3</v>
      </c>
      <c r="B5" s="55">
        <v>6</v>
      </c>
      <c r="C5" s="55">
        <v>53</v>
      </c>
      <c r="D5" s="54">
        <v>49</v>
      </c>
      <c r="F5" s="63">
        <f>(B5-B$15)/B$16</f>
        <v>-1.5583874449479596</v>
      </c>
      <c r="G5" s="1">
        <f>(C5-C$15)/C$16</f>
        <v>-1.1332549654753588</v>
      </c>
      <c r="H5" s="62">
        <f>(D5-D$15)/D$16</f>
        <v>-0.57395904884503579</v>
      </c>
      <c r="J5" s="3"/>
      <c r="K5" s="3"/>
      <c r="L5" s="3"/>
      <c r="M5" s="3"/>
    </row>
    <row r="6" spans="1:13">
      <c r="A6">
        <v>4</v>
      </c>
      <c r="B6" s="55">
        <v>11</v>
      </c>
      <c r="C6" s="55">
        <v>67</v>
      </c>
      <c r="D6" s="54">
        <v>62</v>
      </c>
      <c r="F6" s="63">
        <f>(B6-B$15)/B$16</f>
        <v>1.1917080461366745</v>
      </c>
      <c r="G6" s="1">
        <f>(C6-C$15)/C$16</f>
        <v>0.49398293366874613</v>
      </c>
      <c r="H6" s="62">
        <f>(D6-D$15)/D$16</f>
        <v>1.4157656538177548</v>
      </c>
      <c r="J6" s="3"/>
      <c r="K6" s="3"/>
      <c r="L6" s="3"/>
      <c r="M6" s="3"/>
    </row>
    <row r="7" spans="1:13">
      <c r="A7">
        <v>5</v>
      </c>
      <c r="B7" s="55">
        <v>8</v>
      </c>
      <c r="C7" s="55">
        <v>55</v>
      </c>
      <c r="D7" s="54">
        <v>51</v>
      </c>
      <c r="F7" s="63">
        <f>(B7-B$15)/B$16</f>
        <v>-0.45834924851410597</v>
      </c>
      <c r="G7" s="1">
        <f>(C7-C$15)/C$16</f>
        <v>-0.90079240845477238</v>
      </c>
      <c r="H7" s="62">
        <f>(D7-D$15)/D$16</f>
        <v>-0.26784755612768335</v>
      </c>
    </row>
    <row r="8" spans="1:13">
      <c r="A8">
        <v>6</v>
      </c>
      <c r="B8" s="55">
        <v>7</v>
      </c>
      <c r="C8" s="55">
        <v>58</v>
      </c>
      <c r="D8" s="54">
        <v>50</v>
      </c>
      <c r="F8" s="63">
        <f>(B8-B$15)/B$16</f>
        <v>-1.0083683467310327</v>
      </c>
      <c r="G8" s="1">
        <f>(C8-C$15)/C$16</f>
        <v>-0.55209857292389275</v>
      </c>
      <c r="H8" s="62">
        <f>(D8-D$15)/D$16</f>
        <v>-0.42090330248635954</v>
      </c>
    </row>
    <row r="9" spans="1:13">
      <c r="A9">
        <v>7</v>
      </c>
      <c r="B9" s="55">
        <v>10</v>
      </c>
      <c r="C9" s="55">
        <v>77</v>
      </c>
      <c r="D9" s="54">
        <v>55</v>
      </c>
      <c r="F9" s="63">
        <f>(B9-B$15)/B$16</f>
        <v>0.64168894791974762</v>
      </c>
      <c r="G9" s="1">
        <f>(C9-C$15)/C$16</f>
        <v>1.6562957187716782</v>
      </c>
      <c r="H9" s="62">
        <f>(D9-D$15)/D$16</f>
        <v>0.34437542930702142</v>
      </c>
    </row>
    <row r="10" spans="1:13">
      <c r="A10">
        <v>8</v>
      </c>
      <c r="B10" s="55">
        <v>9</v>
      </c>
      <c r="C10" s="55">
        <v>57</v>
      </c>
      <c r="D10" s="54">
        <v>48</v>
      </c>
      <c r="F10" s="63">
        <f>(B10-B$15)/B$16</f>
        <v>9.1669849702820799E-2</v>
      </c>
      <c r="G10" s="1">
        <f>(C10-C$15)/C$16</f>
        <v>-0.668329851434186</v>
      </c>
      <c r="H10" s="62">
        <f>(D10-D$15)/D$16</f>
        <v>-0.72701479520371193</v>
      </c>
    </row>
    <row r="11" spans="1:13">
      <c r="A11">
        <v>9</v>
      </c>
      <c r="B11" s="55">
        <v>10</v>
      </c>
      <c r="C11" s="55">
        <v>56</v>
      </c>
      <c r="D11" s="54">
        <v>42</v>
      </c>
      <c r="F11" s="63">
        <f>(B11-B$15)/B$16</f>
        <v>0.64168894791974762</v>
      </c>
      <c r="G11" s="1">
        <f>(C11-C$15)/C$16</f>
        <v>-0.78456112994447913</v>
      </c>
      <c r="H11" s="62">
        <f>(D11-D$15)/D$16</f>
        <v>-1.6453492733557691</v>
      </c>
    </row>
    <row r="12" spans="1:13">
      <c r="A12">
        <v>10</v>
      </c>
      <c r="B12" s="55">
        <v>6</v>
      </c>
      <c r="C12" s="55">
        <v>51</v>
      </c>
      <c r="D12" s="54">
        <v>42</v>
      </c>
      <c r="F12" s="63">
        <f>(B12-B$15)/B$16</f>
        <v>-1.5583874449479596</v>
      </c>
      <c r="G12" s="1">
        <f>(C12-C$15)/C$16</f>
        <v>-1.3657175224959452</v>
      </c>
      <c r="H12" s="62">
        <f>(D12-D$15)/D$16</f>
        <v>-1.6453492733557691</v>
      </c>
    </row>
    <row r="13" spans="1:13">
      <c r="A13">
        <v>11</v>
      </c>
      <c r="B13" s="55">
        <v>12</v>
      </c>
      <c r="C13" s="55">
        <v>76</v>
      </c>
      <c r="D13" s="54">
        <v>61</v>
      </c>
      <c r="F13" s="63">
        <f>(B13-B$15)/B$16</f>
        <v>1.7417271443536011</v>
      </c>
      <c r="G13" s="1">
        <f>(C13-C$15)/C$16</f>
        <v>1.540064440261385</v>
      </c>
      <c r="H13" s="62">
        <f>(D13-D$15)/D$16</f>
        <v>1.2627099074590786</v>
      </c>
    </row>
    <row r="14" spans="1:13" ht="15.75" thickBot="1">
      <c r="A14">
        <v>12</v>
      </c>
      <c r="B14" s="53">
        <v>9</v>
      </c>
      <c r="C14" s="53">
        <v>68</v>
      </c>
      <c r="D14" s="52">
        <v>57</v>
      </c>
      <c r="F14" s="61">
        <f>(B14-B$15)/B$16</f>
        <v>9.1669849702820799E-2</v>
      </c>
      <c r="G14" s="60">
        <f>(C14-C$15)/C$16</f>
        <v>0.61021421217903937</v>
      </c>
      <c r="H14" s="59">
        <f>(D14-D$15)/D$16</f>
        <v>0.65048692202437386</v>
      </c>
    </row>
    <row r="15" spans="1:13">
      <c r="A15" t="s">
        <v>29</v>
      </c>
      <c r="B15">
        <f>AVERAGE(B3:B14)</f>
        <v>8.8333333333333339</v>
      </c>
      <c r="C15">
        <f>AVERAGE(C3:C14)</f>
        <v>62.75</v>
      </c>
      <c r="D15">
        <f>AVERAGE(D3:D14)</f>
        <v>52.75</v>
      </c>
    </row>
    <row r="16" spans="1:13">
      <c r="A16" t="s">
        <v>28</v>
      </c>
      <c r="B16">
        <f>STDEVP(B3:B14)</f>
        <v>1.818118685772619</v>
      </c>
      <c r="C16">
        <f>STDEVP(C3:C14)</f>
        <v>8.6035360947306625</v>
      </c>
      <c r="D16">
        <f>STDEVP(D3:D14)</f>
        <v>6.5335671726859896</v>
      </c>
    </row>
  </sheetData>
  <pageMargins left="0.7" right="0.7" top="0.75" bottom="0.75" header="0.3" footer="0.3"/>
  <pageSetup paperSize="9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>
  <dimension ref="A3:H19"/>
  <sheetViews>
    <sheetView workbookViewId="0">
      <selection activeCell="F8" sqref="F8"/>
    </sheetView>
  </sheetViews>
  <sheetFormatPr defaultColWidth="8.85546875" defaultRowHeight="15"/>
  <cols>
    <col min="1" max="1" width="16.7109375" customWidth="1"/>
  </cols>
  <sheetData>
    <row r="3" spans="1:8" ht="15.75" thickBot="1">
      <c r="C3" t="s">
        <v>12</v>
      </c>
      <c r="D3" t="s">
        <v>13</v>
      </c>
      <c r="E3" t="s">
        <v>14</v>
      </c>
    </row>
    <row r="4" spans="1:8">
      <c r="B4" t="s">
        <v>12</v>
      </c>
      <c r="C4" s="49">
        <v>0.99999999999999978</v>
      </c>
      <c r="D4" s="65">
        <v>0.76981680184793466</v>
      </c>
      <c r="E4" s="64">
        <v>0.613838630337317</v>
      </c>
    </row>
    <row r="5" spans="1:8">
      <c r="B5" t="s">
        <v>13</v>
      </c>
      <c r="C5" s="63">
        <v>0.76981680184793466</v>
      </c>
      <c r="D5" s="1">
        <v>1</v>
      </c>
      <c r="E5" s="62">
        <v>0.81425694971890727</v>
      </c>
    </row>
    <row r="6" spans="1:8" ht="15.75" thickBot="1">
      <c r="B6" t="s">
        <v>14</v>
      </c>
      <c r="C6" s="61">
        <v>0.613838630337317</v>
      </c>
      <c r="D6" s="60">
        <v>0.81425694971890727</v>
      </c>
      <c r="E6" s="59">
        <v>1.0000000000000002</v>
      </c>
    </row>
    <row r="8" spans="1:8">
      <c r="B8" s="78" t="s">
        <v>45</v>
      </c>
      <c r="F8" t="s">
        <v>44</v>
      </c>
    </row>
    <row r="10" spans="1:8" ht="15.75">
      <c r="B10" s="77"/>
    </row>
    <row r="11" spans="1:8" ht="15.75">
      <c r="B11" s="77"/>
    </row>
    <row r="12" spans="1:8" ht="15.75">
      <c r="B12" s="77"/>
    </row>
    <row r="13" spans="1:8" ht="15.75" thickBot="1">
      <c r="A13" t="s">
        <v>43</v>
      </c>
      <c r="B13" t="s">
        <v>42</v>
      </c>
      <c r="E13" s="76" t="s">
        <v>41</v>
      </c>
      <c r="F13" t="s">
        <v>40</v>
      </c>
    </row>
    <row r="14" spans="1:8">
      <c r="B14" s="75"/>
      <c r="C14" s="74"/>
      <c r="D14" s="73"/>
      <c r="F14" s="75"/>
      <c r="G14" s="74"/>
      <c r="H14" s="73"/>
    </row>
    <row r="15" spans="1:8">
      <c r="B15" s="72"/>
      <c r="C15" s="71"/>
      <c r="D15" s="70"/>
      <c r="F15" s="72"/>
      <c r="G15" s="71"/>
      <c r="H15" s="70"/>
    </row>
    <row r="16" spans="1:8" ht="15.75" thickBot="1">
      <c r="B16" s="69"/>
      <c r="C16" s="68"/>
      <c r="D16" s="67"/>
      <c r="F16" s="69"/>
      <c r="G16" s="68"/>
      <c r="H16" s="67"/>
    </row>
    <row r="18" spans="2:7">
      <c r="B18" s="66" t="s">
        <v>39</v>
      </c>
      <c r="E18" t="s">
        <v>38</v>
      </c>
      <c r="G18" s="16"/>
    </row>
    <row r="19" spans="2:7">
      <c r="E19" t="s">
        <v>37</v>
      </c>
      <c r="G19" s="16"/>
    </row>
  </sheetData>
  <hyperlinks>
    <hyperlink ref="B8" r:id="rId1"/>
  </hyperlinks>
  <pageMargins left="0.7" right="0.7" top="0.75" bottom="0.75" header="0.3" footer="0.3"/>
  <pageSetup paperSize="9"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workbookViewId="0">
      <selection activeCell="F8" sqref="F8"/>
    </sheetView>
  </sheetViews>
  <sheetFormatPr defaultColWidth="8.85546875" defaultRowHeight="15"/>
  <cols>
    <col min="1" max="1" width="19.5703125" customWidth="1"/>
    <col min="2" max="2" width="14" customWidth="1"/>
    <col min="4" max="4" width="11.42578125" customWidth="1"/>
    <col min="7" max="7" width="12.7109375" bestFit="1" customWidth="1"/>
    <col min="8" max="10" width="12.85546875" bestFit="1" customWidth="1"/>
    <col min="12" max="12" width="12.140625" customWidth="1"/>
  </cols>
  <sheetData>
    <row r="1" spans="1:10">
      <c r="H1" t="s">
        <v>35</v>
      </c>
    </row>
    <row r="2" spans="1:10" ht="15.75" thickBot="1">
      <c r="B2" t="s">
        <v>43</v>
      </c>
      <c r="C2" t="s">
        <v>42</v>
      </c>
      <c r="H2" t="s">
        <v>32</v>
      </c>
      <c r="I2" t="s">
        <v>31</v>
      </c>
      <c r="J2" t="s">
        <v>30</v>
      </c>
    </row>
    <row r="3" spans="1:10">
      <c r="C3" s="89">
        <v>-0.55565981200000003</v>
      </c>
      <c r="D3" s="88">
        <v>0.75235128100000004</v>
      </c>
      <c r="E3" s="92">
        <v>0.35384986000000002</v>
      </c>
      <c r="H3" s="49">
        <v>-0.45834924851410597</v>
      </c>
      <c r="I3" s="65">
        <v>0.1452890981378665</v>
      </c>
      <c r="J3" s="64">
        <v>0.65048692202437386</v>
      </c>
    </row>
    <row r="4" spans="1:10">
      <c r="C4" s="87">
        <f>-0.606572758</f>
        <v>-0.60657275799999999</v>
      </c>
      <c r="D4" s="86">
        <v>-7.5773398000000006E-2</v>
      </c>
      <c r="E4" s="91">
        <v>-0.79140879500000005</v>
      </c>
      <c r="H4" s="63">
        <v>0.64168894791974762</v>
      </c>
      <c r="I4" s="1">
        <v>0.958908047709919</v>
      </c>
      <c r="J4" s="62">
        <v>0.95659841474172624</v>
      </c>
    </row>
    <row r="5" spans="1:10" ht="15.75" thickBot="1">
      <c r="C5" s="85">
        <v>-0.56860501500000005</v>
      </c>
      <c r="D5" s="84">
        <v>-0.65438974800000005</v>
      </c>
      <c r="E5" s="90">
        <v>0.498460024</v>
      </c>
      <c r="H5" s="63">
        <v>-1.5583874449479596</v>
      </c>
      <c r="I5" s="1">
        <v>-1.1332549654753588</v>
      </c>
      <c r="J5" s="62">
        <v>-0.57395904884503579</v>
      </c>
    </row>
    <row r="6" spans="1:10" ht="15.75" thickBot="1">
      <c r="H6" s="63">
        <v>1.1917080461366745</v>
      </c>
      <c r="I6" s="1">
        <v>0.49398293366874613</v>
      </c>
      <c r="J6" s="62">
        <v>1.4157656538177548</v>
      </c>
    </row>
    <row r="7" spans="1:10">
      <c r="B7" t="s">
        <v>52</v>
      </c>
      <c r="C7" s="89">
        <v>-0.55565981200000003</v>
      </c>
      <c r="D7" s="88">
        <v>0.75235128100000004</v>
      </c>
      <c r="H7" s="63">
        <v>-0.45834924851410597</v>
      </c>
      <c r="I7" s="1">
        <v>-0.90079240845477238</v>
      </c>
      <c r="J7" s="62">
        <v>-0.26784755612768335</v>
      </c>
    </row>
    <row r="8" spans="1:10">
      <c r="C8" s="87">
        <f>-0.606572758</f>
        <v>-0.60657275799999999</v>
      </c>
      <c r="D8" s="86">
        <v>-7.5773398000000006E-2</v>
      </c>
      <c r="H8" s="63">
        <v>-1.0083683467310327</v>
      </c>
      <c r="I8" s="1">
        <v>-0.55209857292389275</v>
      </c>
      <c r="J8" s="62">
        <v>-0.42090330248635954</v>
      </c>
    </row>
    <row r="9" spans="1:10" ht="15.75" thickBot="1">
      <c r="A9" s="66" t="s">
        <v>51</v>
      </c>
      <c r="C9" s="85">
        <v>-0.56860501500000005</v>
      </c>
      <c r="D9" s="84">
        <v>-0.65438974800000005</v>
      </c>
      <c r="H9" s="63">
        <v>0.64168894791974762</v>
      </c>
      <c r="I9" s="1">
        <v>1.6562957187716782</v>
      </c>
      <c r="J9" s="62">
        <v>0.34437542930702142</v>
      </c>
    </row>
    <row r="10" spans="1:10" ht="21">
      <c r="A10" s="83" t="s">
        <v>50</v>
      </c>
      <c r="H10" s="63">
        <v>9.1669849702820799E-2</v>
      </c>
      <c r="I10" s="1">
        <v>-0.668329851434186</v>
      </c>
      <c r="J10" s="62">
        <v>-0.72701479520371193</v>
      </c>
    </row>
    <row r="11" spans="1:10" ht="15.75" thickBot="1">
      <c r="C11" t="s">
        <v>48</v>
      </c>
      <c r="D11" t="s">
        <v>47</v>
      </c>
      <c r="H11" s="63">
        <v>0.64168894791974762</v>
      </c>
      <c r="I11" s="1">
        <v>-0.78456112994447913</v>
      </c>
      <c r="J11" s="62">
        <v>-1.6453492733557691</v>
      </c>
    </row>
    <row r="12" spans="1:10">
      <c r="C12" s="49"/>
      <c r="D12" s="64"/>
      <c r="H12" s="63">
        <v>-1.5583874449479596</v>
      </c>
      <c r="I12" s="1">
        <v>-1.3657175224959452</v>
      </c>
      <c r="J12" s="62">
        <v>-1.6453492733557691</v>
      </c>
    </row>
    <row r="13" spans="1:10">
      <c r="C13" s="63"/>
      <c r="D13" s="62"/>
      <c r="H13" s="63">
        <v>1.7417271443536011</v>
      </c>
      <c r="I13" s="1">
        <v>1.540064440261385</v>
      </c>
      <c r="J13" s="62">
        <v>1.2627099074590786</v>
      </c>
    </row>
    <row r="14" spans="1:10" ht="15.75" thickBot="1">
      <c r="C14" s="63"/>
      <c r="D14" s="62"/>
      <c r="H14" s="61">
        <v>9.1669849702820799E-2</v>
      </c>
      <c r="I14" s="60">
        <v>0.61021421217903937</v>
      </c>
      <c r="J14" s="59">
        <v>0.65048692202437386</v>
      </c>
    </row>
    <row r="15" spans="1:10">
      <c r="C15" s="63"/>
      <c r="D15" s="62"/>
    </row>
    <row r="16" spans="1:10">
      <c r="C16" s="63"/>
      <c r="D16" s="54"/>
      <c r="E16" s="80"/>
    </row>
    <row r="17" spans="3:8" ht="15.75" thickBot="1">
      <c r="C17" s="63"/>
      <c r="D17" s="54"/>
      <c r="E17" s="80"/>
      <c r="F17" t="s">
        <v>49</v>
      </c>
    </row>
    <row r="18" spans="3:8" ht="15.75" thickBot="1">
      <c r="C18" s="63"/>
      <c r="D18" s="54"/>
      <c r="E18" s="80"/>
      <c r="F18" s="82"/>
    </row>
    <row r="19" spans="3:8">
      <c r="C19" s="63"/>
      <c r="D19" s="54"/>
      <c r="E19" s="80"/>
    </row>
    <row r="20" spans="3:8">
      <c r="C20" s="63"/>
      <c r="D20" s="54"/>
      <c r="E20" s="80"/>
    </row>
    <row r="21" spans="3:8">
      <c r="C21" s="63"/>
      <c r="D21" s="54"/>
      <c r="E21" s="80"/>
    </row>
    <row r="22" spans="3:8">
      <c r="C22" s="63"/>
      <c r="D22" s="54"/>
      <c r="E22" s="80"/>
    </row>
    <row r="23" spans="3:8" ht="15.75" thickBot="1">
      <c r="C23" s="61"/>
      <c r="D23" s="52"/>
      <c r="E23" s="80"/>
    </row>
    <row r="24" spans="3:8">
      <c r="D24" s="80"/>
      <c r="E24" s="80"/>
    </row>
    <row r="25" spans="3:8">
      <c r="D25" s="80"/>
      <c r="E25" s="80"/>
    </row>
    <row r="26" spans="3:8">
      <c r="C26" t="s">
        <v>48</v>
      </c>
      <c r="D26" s="81" t="s">
        <v>47</v>
      </c>
      <c r="E26" s="80"/>
      <c r="F26" t="s">
        <v>46</v>
      </c>
    </row>
    <row r="27" spans="3:8">
      <c r="D27" s="80"/>
      <c r="E27" s="80"/>
    </row>
    <row r="28" spans="3:8">
      <c r="D28" s="80"/>
      <c r="E28" s="80"/>
    </row>
    <row r="29" spans="3:8">
      <c r="D29" s="1"/>
      <c r="E29" s="1"/>
      <c r="F29" s="1"/>
      <c r="G29" s="1"/>
      <c r="H29" s="1"/>
    </row>
    <row r="30" spans="3:8">
      <c r="D30" s="1"/>
      <c r="E30" s="1"/>
      <c r="F30" s="1"/>
      <c r="G30" s="1"/>
      <c r="H30" s="1"/>
    </row>
    <row r="31" spans="3:8">
      <c r="D31" s="1"/>
      <c r="E31" s="1"/>
      <c r="F31" s="1"/>
      <c r="G31" s="79"/>
      <c r="H31" s="1"/>
    </row>
    <row r="32" spans="3:8">
      <c r="D32" s="1"/>
      <c r="E32" s="1"/>
      <c r="F32" s="1"/>
      <c r="G32" s="1"/>
      <c r="H32" s="1"/>
    </row>
    <row r="33" spans="4:8">
      <c r="D33" s="1"/>
      <c r="E33" s="1"/>
      <c r="F33" s="1"/>
      <c r="G33" s="1"/>
      <c r="H33" s="1"/>
    </row>
    <row r="34" spans="4:8">
      <c r="D34" s="1"/>
      <c r="E34" s="1"/>
      <c r="F34" s="1"/>
      <c r="G34" s="1"/>
      <c r="H34" s="1"/>
    </row>
    <row r="35" spans="4:8">
      <c r="D35" s="1"/>
      <c r="E35" s="1"/>
      <c r="F35" s="1"/>
      <c r="G35" s="1"/>
      <c r="H35" s="1"/>
    </row>
    <row r="36" spans="4:8">
      <c r="D36" s="1"/>
      <c r="E36" s="1"/>
      <c r="F36" s="1"/>
      <c r="G36" s="1"/>
      <c r="H36" s="1"/>
    </row>
    <row r="37" spans="4:8">
      <c r="D37" s="1"/>
      <c r="E37" s="1"/>
      <c r="F37" s="1"/>
      <c r="G37" s="1"/>
      <c r="H37" s="1"/>
    </row>
    <row r="38" spans="4:8">
      <c r="D38" s="1"/>
      <c r="E38" s="1"/>
      <c r="F38" s="1"/>
      <c r="G38" s="1"/>
      <c r="H38" s="1"/>
    </row>
    <row r="39" spans="4:8">
      <c r="D39" s="1"/>
      <c r="E39" s="1"/>
      <c r="F39" s="1"/>
      <c r="G39" s="1"/>
      <c r="H39" s="1"/>
    </row>
    <row r="40" spans="4:8">
      <c r="D40" s="1"/>
      <c r="E40" s="1"/>
      <c r="F40" s="1"/>
      <c r="G40" s="1"/>
      <c r="H40" s="1"/>
    </row>
    <row r="41" spans="4:8">
      <c r="D41" s="1"/>
      <c r="E41" s="1"/>
      <c r="F41" s="1"/>
      <c r="G41" s="1"/>
      <c r="H41" s="1"/>
    </row>
    <row r="42" spans="4:8">
      <c r="D42" s="1"/>
      <c r="E42" s="1"/>
      <c r="F42" s="1"/>
      <c r="G42" s="1"/>
      <c r="H42" s="1"/>
    </row>
    <row r="43" spans="4:8">
      <c r="D43" s="1"/>
      <c r="E43" s="1"/>
      <c r="F43" s="1"/>
      <c r="G43" s="1"/>
      <c r="H43" s="1"/>
    </row>
    <row r="44" spans="4:8">
      <c r="D44" s="1"/>
      <c r="E44" s="1"/>
      <c r="F44" s="1"/>
      <c r="G44" s="1"/>
      <c r="H44" s="1"/>
    </row>
    <row r="45" spans="4:8">
      <c r="D45" s="1"/>
      <c r="E45" s="1"/>
      <c r="F45" s="1"/>
      <c r="G45" s="1"/>
      <c r="H45" s="1"/>
    </row>
    <row r="46" spans="4:8">
      <c r="D46" s="1"/>
      <c r="E46" s="1"/>
      <c r="F46" s="1"/>
      <c r="G46" s="1"/>
      <c r="H46" s="1"/>
    </row>
    <row r="47" spans="4:8">
      <c r="D47" s="1"/>
      <c r="E47" s="1"/>
      <c r="F47" s="1"/>
      <c r="G47" s="1"/>
      <c r="H47" s="1"/>
    </row>
    <row r="48" spans="4:8">
      <c r="D48" s="1"/>
      <c r="E48" s="1"/>
      <c r="F48" s="1"/>
      <c r="G48" s="1"/>
      <c r="H48" s="1"/>
    </row>
    <row r="49" spans="4:8">
      <c r="D49" s="1"/>
      <c r="E49" s="1"/>
      <c r="F49" s="1"/>
      <c r="G49" s="1"/>
      <c r="H49" s="1"/>
    </row>
    <row r="50" spans="4:8">
      <c r="D50" s="1"/>
      <c r="E50" s="1"/>
      <c r="F50" s="1"/>
      <c r="G50" s="1"/>
      <c r="H50" s="1"/>
    </row>
    <row r="51" spans="4:8">
      <c r="D51" s="1"/>
      <c r="E51" s="1"/>
      <c r="F51" s="1"/>
      <c r="G51" s="1"/>
      <c r="H51" s="1"/>
    </row>
    <row r="52" spans="4:8">
      <c r="D52" s="1"/>
      <c r="E52" s="1"/>
      <c r="F52" s="1"/>
      <c r="G52" s="1"/>
      <c r="H52" s="1"/>
    </row>
    <row r="53" spans="4:8">
      <c r="D53" s="1"/>
      <c r="E53" s="1"/>
      <c r="F53" s="1"/>
      <c r="G53" s="1"/>
      <c r="H53" s="1"/>
    </row>
    <row r="54" spans="4:8">
      <c r="D54" s="1"/>
      <c r="E54" s="1"/>
      <c r="F54" s="1"/>
      <c r="G54" s="1"/>
      <c r="H54" s="1"/>
    </row>
    <row r="55" spans="4:8">
      <c r="D55" s="1"/>
      <c r="E55" s="1"/>
      <c r="F55" s="1"/>
      <c r="G55" s="1"/>
      <c r="H55" s="1"/>
    </row>
    <row r="56" spans="4:8">
      <c r="D56" s="1"/>
      <c r="E56" s="1"/>
      <c r="F56" s="1"/>
      <c r="G56" s="1"/>
      <c r="H56" s="1"/>
    </row>
    <row r="57" spans="4:8">
      <c r="D57" s="1"/>
      <c r="E57" s="1"/>
      <c r="F57" s="1"/>
      <c r="G57" s="1"/>
      <c r="H57" s="1"/>
    </row>
    <row r="58" spans="4:8">
      <c r="D58" s="1"/>
      <c r="E58" s="1"/>
      <c r="F58" s="1"/>
      <c r="G58" s="1"/>
      <c r="H58" s="1"/>
    </row>
    <row r="59" spans="4:8">
      <c r="D59" s="1"/>
      <c r="E59" s="1"/>
      <c r="F59" s="1"/>
      <c r="G59" s="1"/>
      <c r="H59" s="1"/>
    </row>
    <row r="60" spans="4:8">
      <c r="D60" s="1"/>
      <c r="E60" s="1"/>
      <c r="F60" s="1"/>
      <c r="G60" s="1"/>
      <c r="H6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Leírás</vt:lpstr>
      <vt:lpstr>a) Normalitásvizgálat</vt:lpstr>
      <vt:lpstr>b) ANOVA</vt:lpstr>
      <vt:lpstr>c) ksz. ANOVA </vt:lpstr>
      <vt:lpstr>d) Adatok</vt:lpstr>
      <vt:lpstr>Standardizálás</vt:lpstr>
      <vt:lpstr>Korrelációk</vt:lpstr>
      <vt:lpstr>Decomp</vt:lpstr>
      <vt:lpstr>Gamma csökk.</vt:lpstr>
      <vt:lpstr>Rekonstrukcio</vt:lpstr>
      <vt:lpstr>teljes visszaállítás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ftamas</dc:creator>
  <cp:lastModifiedBy>ftamas</cp:lastModifiedBy>
  <dcterms:created xsi:type="dcterms:W3CDTF">2016-09-27T07:13:10Z</dcterms:created>
  <dcterms:modified xsi:type="dcterms:W3CDTF">2016-09-27T08:25:37Z</dcterms:modified>
</cp:coreProperties>
</file>